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rupBuild="12903"/>
  <bookViews>
    <workbookView xWindow="0" yWindow="1530" windowWidth="22980" windowHeight="8475" activeTab="2"/>
  </bookViews>
  <sheets>
    <sheet name="资产负债表" sheetId="1" r:id="rId1"/>
    <sheet name="利润表" sheetId="2" r:id="rId2"/>
    <sheet name="现金流量表" sheetId="3" r:id="rId3"/>
    <sheet name="综合财务指标分析" sheetId="4" r:id="rId4"/>
  </sheets>
  <calcPr iterate="1"/>
</workbook>
</file>

<file path=xl/calcChain.xml><?xml version="1.0" encoding="utf-8"?>
<calcChain xmlns="http://schemas.openxmlformats.org/spreadsheetml/2006/main">
  <c i="2" r="D21"/>
  <c i="4" r="E25"/>
  <c r="E24"/>
  <c r="E23"/>
  <c r="E22"/>
  <c r="E20"/>
  <c r="E19"/>
  <c r="E18"/>
  <c r="E17"/>
  <c r="E16"/>
  <c r="E15"/>
  <c r="E14"/>
  <c r="E13"/>
  <c r="E12"/>
  <c r="E10"/>
  <c r="E9"/>
  <c r="E8"/>
  <c r="E7"/>
  <c r="E6"/>
  <c r="E5"/>
  <c r="E4"/>
  <c i="3" r="C68"/>
  <c i="4" r="E26"/>
  <c i="3" r="C58"/>
  <c r="C38"/>
  <c r="C36"/>
  <c r="C35"/>
  <c r="C31"/>
  <c r="C26"/>
  <c r="C25"/>
  <c r="C21"/>
  <c r="C15"/>
  <c r="C14"/>
  <c r="C9"/>
  <c i="2" r="C21"/>
  <c r="D19"/>
  <c r="C19"/>
  <c r="D13"/>
  <c r="C13"/>
  <c r="D8"/>
  <c r="C8"/>
  <c i="1" r="H41"/>
  <c r="G41"/>
  <c r="D41"/>
  <c r="C41"/>
  <c r="H40"/>
  <c r="G40"/>
  <c r="D38"/>
  <c r="C38"/>
  <c r="H35"/>
  <c r="G35"/>
  <c r="D33"/>
  <c r="C33"/>
  <c r="H31"/>
  <c r="G31"/>
  <c r="D29"/>
  <c r="C29"/>
  <c r="H28"/>
  <c r="G28"/>
  <c r="D27"/>
  <c r="C27"/>
  <c r="D23"/>
  <c r="C23"/>
  <c r="H21"/>
  <c r="G21"/>
  <c r="D19"/>
  <c r="C19"/>
</calcChain>
</file>

<file path=xl/sharedStrings.xml><?xml version="1.0" encoding="utf-8"?>
<sst xmlns="http://schemas.openxmlformats.org/spreadsheetml/2006/main">
  <si>
    <t xml:space="preserve">        资 产 负 债 表</t>
  </si>
  <si>
    <t>会企01表</t>
  </si>
  <si>
    <t>!编制单位：</t>
  </si>
  <si>
    <t>单位：元</t>
  </si>
  <si>
    <t xml:space="preserve">资        产</t>
  </si>
  <si>
    <t>行次</t>
  </si>
  <si>
    <t>年初数</t>
  </si>
  <si>
    <t>期末数</t>
  </si>
  <si>
    <t>负债和股东权益</t>
  </si>
  <si>
    <t>流动资产：</t>
  </si>
  <si>
    <t xml:space="preserve">  </t>
  </si>
  <si>
    <t>流动负债：</t>
  </si>
  <si>
    <t xml:space="preserve">    货币资金</t>
  </si>
  <si>
    <t>!ASC("ZW,1001,1009,,,,年初余额")</t>
  </si>
  <si>
    <t>!ASC("ZW,1001,1009,,,,期末余额")</t>
  </si>
  <si>
    <t xml:space="preserve">    短期借款</t>
  </si>
  <si>
    <t>!ASC("ZW,2101,2101,,,,年初余额")</t>
  </si>
  <si>
    <t>!ASC("ZW,2101,2101,,,,期末余额")</t>
  </si>
  <si>
    <t xml:space="preserve">    短期投资</t>
  </si>
  <si>
    <t>!ASC("ZW,1101,1101,,,,年初余额")-ASC("ZW,1102,1102,,,,年初余额")</t>
  </si>
  <si>
    <t>!ASC("ZW,1101,1101,,,,期末余额")-ASC("ZW,1102,1102,,,,期末余额")</t>
  </si>
  <si>
    <t xml:space="preserve">    应付票据              </t>
  </si>
  <si>
    <t>!ASC("ZW,2111,2111,,,,年初余额")</t>
  </si>
  <si>
    <t>!ASC("ZW,2111,2111,,,,期末余额")</t>
  </si>
  <si>
    <t xml:space="preserve">    应收票据</t>
  </si>
  <si>
    <t>!ASC("ZW,1111,1111,,,,年初余额")</t>
  </si>
  <si>
    <t>!ASC("ZW,1111,1111,,,,期末余额")</t>
  </si>
  <si>
    <t xml:space="preserve">    应付账款              </t>
  </si>
  <si>
    <t>!ASC("ZW,2121,2121,,,,贷方年初余额")+ASC("ZW,1151,1151,,,,贷方年初余额")</t>
  </si>
  <si>
    <t>!ASC("ZW,2121,2121,,,,贷方期末余额")+ASC("ZW,1151,1151,,,,贷方期末余额")</t>
  </si>
  <si>
    <t xml:space="preserve">    应收股利</t>
  </si>
  <si>
    <t>!ASC("ZW,1121,1121,,,,年初余额")</t>
  </si>
  <si>
    <t>!ASC("ZW,1121,1121,,,,期末余额")</t>
  </si>
  <si>
    <t xml:space="preserve">    预收账款              </t>
  </si>
  <si>
    <t>!ASC("ZW,2131,2131,,,,贷方年初余额")+ASC("ZW,1131,1131,,,,贷方年初余额")</t>
  </si>
  <si>
    <t>!ASC("ZW,2131,2131,,,,贷方期末余额")+ASC("ZW,1131,1131,,,,贷方期末余额")</t>
  </si>
  <si>
    <t xml:space="preserve">    应收利息</t>
  </si>
  <si>
    <t>!ASC("ZW,1122,1122,,,,年初余额")</t>
  </si>
  <si>
    <t>!ASC("ZW,1122,1122,,,,期末余额")</t>
  </si>
  <si>
    <t xml:space="preserve">    应付工资              </t>
  </si>
  <si>
    <t>!ASC("ZW,2151,2151,,,,年初余额")</t>
  </si>
  <si>
    <t>!ASC("ZW,2151,2151,,,,期末余额")</t>
  </si>
  <si>
    <t xml:space="preserve">    应收账款</t>
  </si>
  <si>
    <t>!ASC("ZW,1131,1131,,,,借方年初余额")+ASC("ZW,2131,2131,,,,借方年初余额")-ASC("ZW,1141,1141,,,,年初余额")</t>
  </si>
  <si>
    <t>!ASC("ZW,1131,1131,,,,借方期末余额")+ASC("ZW,2131,2131,,,,借方期末余额")-ASC("ZW,1141,1141,,,,期末余额")</t>
  </si>
  <si>
    <t xml:space="preserve">    应付福利费            </t>
  </si>
  <si>
    <t>!ASC("ZW,2153,2153,,,,年初余额")</t>
  </si>
  <si>
    <t>!ASC("ZW,2153,2153,,,,期末余额")</t>
  </si>
  <si>
    <t xml:space="preserve">    其他应收款</t>
  </si>
  <si>
    <t>!ASC("ZW,1133,1133,,,,年初余额")</t>
  </si>
  <si>
    <t>!ASC("ZW,1133,1133,,,,期末余额")</t>
  </si>
  <si>
    <t xml:space="preserve">    应付股利              </t>
  </si>
  <si>
    <t>!ASC("ZW,2161,2161,,,,年初余额")</t>
  </si>
  <si>
    <t>!ASC("ZW,2161,2161,,,,期末余额")</t>
  </si>
  <si>
    <t xml:space="preserve">    预付账款</t>
  </si>
  <si>
    <t>!ASC("ZW,1151,1151,,,,借方年初余额")+ASC("ZW,2121,2121,,,,借方年初余额")</t>
  </si>
  <si>
    <t>!ASC("ZW,1151,1151,,,,借方期末余额")+ASC("ZW,2121,2121,,,,借方期末余额")</t>
  </si>
  <si>
    <t xml:space="preserve">    应交税金              </t>
  </si>
  <si>
    <t>!ASC("ZW,2171,2171,,,,年初余额")</t>
  </si>
  <si>
    <t>!ASC("ZW,2171,2171,,,,期末余额")</t>
  </si>
  <si>
    <t xml:space="preserve">    应收补贴款</t>
  </si>
  <si>
    <t>!ASC("ZW,1161,1161,,,,年初余额")</t>
  </si>
  <si>
    <t>!ASC("ZW,1161,1161,,,,期末余额")</t>
  </si>
  <si>
    <t xml:space="preserve">    其他应交款            </t>
  </si>
  <si>
    <t>!ASC("ZW,2176,2176,,,,年初余额")</t>
  </si>
  <si>
    <t>!ASC("ZW,2176,2176,,,,期末余额")</t>
  </si>
  <si>
    <t xml:space="preserve">    存货</t>
  </si>
  <si>
    <t>!ASC("ZW,1201,1271,,,,年初余额")-ASC("ZW,1281,1281,,,,年初余额")+ASC("ZW,1291,1291,,,,年初余额")-ASC("ZW,2141,2141,,,,年初余额")+ASC("ZW,4101,4107,,,,年初余额")</t>
  </si>
  <si>
    <t>!ASC("ZW,1201,1271,,,,期末余额")-ASC("ZW,1281,1281,,,,期末余额")+ASC("ZW,1291,1291,,,,期末余额")-ASC("ZW,2141,2141,,,,期末余额")+ASC("ZW,4101,4107,,,,期末余额")</t>
  </si>
  <si>
    <t xml:space="preserve">    其他应付款</t>
  </si>
  <si>
    <t>!ASC("ZW,2181,2181,,,,年初余额")</t>
  </si>
  <si>
    <t>!ASC("ZW,2181,2181,,,,期末余额")</t>
  </si>
  <si>
    <t xml:space="preserve">    待摊费用</t>
  </si>
  <si>
    <t>!ASC("ZW,2191,2191,,,,借方年初余额")+ASC("ZW,1301,1301,,,,年初余额")</t>
  </si>
  <si>
    <t>!ASC("ZW,2191,2191,,,,借方期末余额")+ASC("ZW,1301,1301,,,,期末余额")</t>
  </si>
  <si>
    <t xml:space="preserve">    预提费用              </t>
  </si>
  <si>
    <t>!ASC("ZW,2191,2191,,,,贷方年初余额")</t>
  </si>
  <si>
    <t>!ASC("ZW,2191,2191,,,,贷方期末余额")</t>
  </si>
  <si>
    <t xml:space="preserve">    一年内到期的长期债权投资</t>
  </si>
  <si>
    <t xml:space="preserve">    预计负债</t>
  </si>
  <si>
    <t>!ASC("ZW,2211,2211,,,,年初余额")</t>
  </si>
  <si>
    <t>!ASC("ZW,2211,2211,,,,期末余额")</t>
  </si>
  <si>
    <t xml:space="preserve">    其他流动资产</t>
  </si>
  <si>
    <t>!ASC("ZW,1911,1912,,,,年初余额")</t>
  </si>
  <si>
    <t>!ASC("ZW,1911,1912,,,,期末余额")</t>
  </si>
  <si>
    <t xml:space="preserve">    一年内到期的长期负债  </t>
  </si>
  <si>
    <t>流动资产合计</t>
  </si>
  <si>
    <t xml:space="preserve">    其他流动负债          </t>
  </si>
  <si>
    <t>!ASC("ZW,2201,2201,,,,年初余额")</t>
  </si>
  <si>
    <t>!ASC("ZW,2201,2201,,,,期末余额")</t>
  </si>
  <si>
    <t xml:space="preserve">    长期投资：</t>
  </si>
  <si>
    <t xml:space="preserve">    长期股权投资</t>
  </si>
  <si>
    <t>!ASC("ZW,1401,1401,,,,年初余额")-ASC("ZW,14210001,14210001,,,,年初余额")</t>
  </si>
  <si>
    <t>!ASC("ZW,1401,1401,,,,期末余额")-ASC("ZW,14210001,14210001,,,,期末余额")</t>
  </si>
  <si>
    <t xml:space="preserve">     流动负债合计          </t>
  </si>
  <si>
    <t xml:space="preserve">    长期债权投资</t>
  </si>
  <si>
    <t>!ASC("ZW,1402,1402,,,,年初余额")-ASC("ZW,14210002,14210002,,,,年初余额")+ASC("ZW,1431,1431,,,,年初余额")-c17</t>
  </si>
  <si>
    <t>!ASC("ZW,1402,1402,,,,期末余额")-ASC("ZW,14210002,14210002,,,,期末余额")+ASC("ZW,1431,1431,,,,期末余额")-d17</t>
  </si>
  <si>
    <t>长期负债：</t>
  </si>
  <si>
    <t xml:space="preserve">    长期投资合计</t>
  </si>
  <si>
    <t xml:space="preserve">    长期借款</t>
  </si>
  <si>
    <t>!ASC("ZW,2301,2301,,,,年初余额")</t>
  </si>
  <si>
    <t>!ASC("ZW,2301,2301,,,,期末余额")</t>
  </si>
  <si>
    <t>固定资产：</t>
  </si>
  <si>
    <t xml:space="preserve">    应付债券 </t>
  </si>
  <si>
    <t>!ASC("ZW,2311,2311,,,,年初余额")</t>
  </si>
  <si>
    <t>!ASC("ZW,2311,2311,,,,期末余额")</t>
  </si>
  <si>
    <t xml:space="preserve">    固定资产原价</t>
  </si>
  <si>
    <t>!ASC("ZW,1501,1501,,,,年初余额")</t>
  </si>
  <si>
    <t>!ASC("ZW,1501,1501,,,,期末余额")</t>
  </si>
  <si>
    <t xml:space="preserve">    长期应付款</t>
  </si>
  <si>
    <t>!ASC("ZW,2321,2321,,,,年初余额")-ASC("ZW,1815,1815,,,,年初余额")</t>
  </si>
  <si>
    <t>!ASC("ZW,2321,2321,,,,期末余额")-ASC("ZW,1815,1815,,,,期末余额")</t>
  </si>
  <si>
    <t xml:space="preserve">    减：累计折旧</t>
  </si>
  <si>
    <t>!ASC("ZW,1502,1502,,,,年初余额")</t>
  </si>
  <si>
    <t>!ASC("ZW,1502,1502,,,,期末余额")</t>
  </si>
  <si>
    <t xml:space="preserve">    专项应付款</t>
  </si>
  <si>
    <t>!ASC("ZW,2331,2331,,,,年初余额")</t>
  </si>
  <si>
    <t>!ASC("ZW,2331,2331,,,,期末余额")</t>
  </si>
  <si>
    <t xml:space="preserve">    固定资产净值</t>
  </si>
  <si>
    <t xml:space="preserve">    其他长期负债 </t>
  </si>
  <si>
    <t xml:space="preserve">    减：固定资产减值准备</t>
  </si>
  <si>
    <t>!ASC("ZW,1505,1505,,,,年初余额")</t>
  </si>
  <si>
    <t>!ASC("ZW,1505,1505,,,,期末余额")</t>
  </si>
  <si>
    <t xml:space="preserve">      长期负债合计 </t>
  </si>
  <si>
    <t xml:space="preserve">    固定资产净额</t>
  </si>
  <si>
    <t>递延税项：</t>
  </si>
  <si>
    <t xml:space="preserve">    工程物资</t>
  </si>
  <si>
    <t>!ASC("ZW,1601,1601,,,,年初余额")</t>
  </si>
  <si>
    <t>!ASC("ZW,1601,1601,,,,期末余额")</t>
  </si>
  <si>
    <t xml:space="preserve">    递延税款贷项</t>
  </si>
  <si>
    <t>!ASC("ZW,2341,2341,,,,贷方年初余额")</t>
  </si>
  <si>
    <t>!ASC("ZW,2341,2341,,,,贷方期末余额")</t>
  </si>
  <si>
    <t xml:space="preserve">    在建工程</t>
  </si>
  <si>
    <t>!ASC("ZW,1603,1603,,,,年初余额")-ASC("ZW,1605,1605,,,,年初余额")</t>
  </si>
  <si>
    <t>!ASC("ZW,1603,1603,,,,期末余额")-ASC("ZW,1605,1605,,,,期末余额")</t>
  </si>
  <si>
    <t xml:space="preserve">负债合计 </t>
  </si>
  <si>
    <t xml:space="preserve">    固定资产清理</t>
  </si>
  <si>
    <t>!ASC("ZW,1701,1701,,,,年初余额")</t>
  </si>
  <si>
    <t>!ASC("ZW,1701,1701,,,,期末余额")</t>
  </si>
  <si>
    <t>所有者权益（或股东权益）：</t>
  </si>
  <si>
    <t xml:space="preserve">    固定资产合计</t>
  </si>
  <si>
    <t xml:space="preserve">    实收资本（或股本）</t>
  </si>
  <si>
    <t>!ASC("ZW,3101,3101,,,,年初余额")</t>
  </si>
  <si>
    <t>!ASC("ZW,3101,3101,,,,期末余额")</t>
  </si>
  <si>
    <t>无形资产及递延资产：</t>
  </si>
  <si>
    <t xml:space="preserve">     减：已归还投资</t>
  </si>
  <si>
    <t>!ASC("ZW,3103,3103,,,,年初余额")</t>
  </si>
  <si>
    <t>!ASC("ZW,3103,3103,,,,期末余额")</t>
  </si>
  <si>
    <t xml:space="preserve">    无形资产</t>
  </si>
  <si>
    <t>!ASC("ZW,1801,1801,,,,年初余额")-ASC("ZW,1805,1805,,,,年初余额")</t>
  </si>
  <si>
    <t>!ASC("ZW,1801,1801,,,,期末余额")-ASC("ZW,1805,1805,,,,期末余额")</t>
  </si>
  <si>
    <t xml:space="preserve">    实收资本（或股本）净额</t>
  </si>
  <si>
    <t xml:space="preserve">    长期待摊费用</t>
  </si>
  <si>
    <t>!ASC("ZW,1901,1901,,,,年初余额")</t>
  </si>
  <si>
    <t>!ASC("ZW,1901,1901,,,,期末余额")</t>
  </si>
  <si>
    <t xml:space="preserve">    资本公积</t>
  </si>
  <si>
    <t>!ASC("ZW,3111,3111,,,,年初余额")</t>
  </si>
  <si>
    <t>!ASC("ZW,3111,3111,,,,期末余额")</t>
  </si>
  <si>
    <t xml:space="preserve">    其他长期资产</t>
  </si>
  <si>
    <t xml:space="preserve">    盈余公积</t>
  </si>
  <si>
    <t>!ASC("ZW,3121,3121,,,,年初余额")</t>
  </si>
  <si>
    <t>!ASC("ZW,3121,3121,,,,期末余额")</t>
  </si>
  <si>
    <t xml:space="preserve">    无形资产及其他资产合计</t>
  </si>
  <si>
    <t xml:space="preserve">    其中：公益金 </t>
  </si>
  <si>
    <t>!ASC("ZW,31210003,31210003,,,,年初余额")</t>
  </si>
  <si>
    <t>!ASC("ZW,31210003,31210003,,,,期末余额")</t>
  </si>
  <si>
    <t xml:space="preserve">    未分配利润</t>
  </si>
  <si>
    <t>!ASC("ZW,3131,3141,,,,年初余额")</t>
  </si>
  <si>
    <t>!ASC("ZW,3131,3141,,,,期末余额")+ASC("ZW,5101,5301,,,,期末余额")-ASC("ZW,5401,5701,,,,期末余额")+ASC("ZW,5801,5801,,,,贷方期末余额")-ASC("ZW,5801,5801,,,,借方期末余额")</t>
  </si>
  <si>
    <t xml:space="preserve">    递延税款借项</t>
  </si>
  <si>
    <t>!ASC("ZW,2341,2341,,,,借方年初余额")</t>
  </si>
  <si>
    <t>!ASC("ZW,2341,2341,,,,借方期末余额")</t>
  </si>
  <si>
    <t>所有者权益（或股东权益）合计</t>
  </si>
  <si>
    <t>资产总计</t>
  </si>
  <si>
    <t xml:space="preserve">负债和所有者权益（股东权益）总计 </t>
  </si>
  <si>
    <t xml:space="preserve">利    润    表</t>
  </si>
  <si>
    <t>会企02表</t>
  </si>
  <si>
    <t xml:space="preserve">  项                 目</t>
  </si>
  <si>
    <t>本月数</t>
  </si>
  <si>
    <t>本年累计数</t>
  </si>
  <si>
    <t xml:space="preserve">一、主营业务收入                          </t>
  </si>
  <si>
    <t>!ASC("ZW,5101,5101,,,,本期实际发生额")</t>
  </si>
  <si>
    <t>!ASC("ZW,5101,5101,,,,本年实际发生额")</t>
  </si>
  <si>
    <t xml:space="preserve">    减：主营业务成本                      </t>
  </si>
  <si>
    <t>!ASC("ZW,5401,5401,,,,本期实际发生额")</t>
  </si>
  <si>
    <t>!ASC("ZW,5401,5401,,,,本年实际发生额")</t>
  </si>
  <si>
    <t xml:space="preserve">       主营业务税金及附加                </t>
  </si>
  <si>
    <t>!ASC("ZW,5402,5402,,,,本期实际发生额")</t>
  </si>
  <si>
    <t>!ASC("ZW,5402,5402,,,,本年实际发生额")</t>
  </si>
  <si>
    <t xml:space="preserve">二、主营业务利润（亏损以“－”号填列）    </t>
  </si>
  <si>
    <t xml:space="preserve">   加：其他业务利润（亏损以“－”号填列）</t>
  </si>
  <si>
    <t>!ASC("ZW,5102,5102,,,,本期实际发生额")-ASC("ZW,5405,5405,,,,本期实际发生额")</t>
  </si>
  <si>
    <t>!ASC("ZW,5102,5102,,,,本年实际发生额")-ASC("ZW,5405,5405,,,,本年实际发生额")</t>
  </si>
  <si>
    <t xml:space="preserve">   减： 营业费用                          </t>
  </si>
  <si>
    <t>!ASC("ZW,5501,5501,,,,本期实际发生额")</t>
  </si>
  <si>
    <t>!ASC("ZW,5501,5501,,,,本年实际发生额")</t>
  </si>
  <si>
    <t xml:space="preserve">       管理费用                          </t>
  </si>
  <si>
    <t>!ASC("ZW,5502,5502,,,,本期实际发生额")</t>
  </si>
  <si>
    <t>!ASC("ZW,5502,5502,,,,本年实际发生额")</t>
  </si>
  <si>
    <t xml:space="preserve">       财务费用                          </t>
  </si>
  <si>
    <t>!ASC("ZW,5503,5503,,,,本期实际发生额")</t>
  </si>
  <si>
    <t>!ASC("ZW,5503,5503,,,,本年实际发生额")</t>
  </si>
  <si>
    <t xml:space="preserve">三、营业利润（亏损以“－”号填列）        </t>
  </si>
  <si>
    <t xml:space="preserve">    加：投资收益（损失以“－”号填列）    </t>
  </si>
  <si>
    <t>!ASC("ZW,5201,5201,,,,本期实际发生额")</t>
  </si>
  <si>
    <t>!ASC("ZW,5201,5201,,,,本年实际发生额")</t>
  </si>
  <si>
    <t xml:space="preserve">           补贴收入                          </t>
  </si>
  <si>
    <t>!ASC("ZW,5203,5203,,,,本期实际发生额")</t>
  </si>
  <si>
    <t>!ASC("ZW,5203,5203,,,,本年实际发生额")</t>
  </si>
  <si>
    <t xml:space="preserve">           营业外收入                        </t>
  </si>
  <si>
    <t>!ASC("ZW,5301,5301,,,,本期实际发生额")</t>
  </si>
  <si>
    <t>!ASC("ZW,5301,5301,,,,本年实际发生额")</t>
  </si>
  <si>
    <t xml:space="preserve">     减：营业外支出                        </t>
  </si>
  <si>
    <t>!ASC("ZW,5601,5601,,,,本期实际发生额")</t>
  </si>
  <si>
    <t>!ASC("ZW,5601,5601,,,,本年实际发生额")</t>
  </si>
  <si>
    <t xml:space="preserve">     加:以前年度损益调整</t>
  </si>
  <si>
    <t>!ASC("ZW,5801,5801,,,,本期实际发生额")</t>
  </si>
  <si>
    <t>!ASC("ZW,5801,5801,,,,本年实际发生额")</t>
  </si>
  <si>
    <t xml:space="preserve">四、利润总额（亏损总额以“－”号填列）    </t>
  </si>
  <si>
    <t xml:space="preserve">    减：所得税                            </t>
  </si>
  <si>
    <t>!ASC("ZW,5701,5701,,,,本期实际发生额")</t>
  </si>
  <si>
    <t>!ASC("ZW,5701,5701,,,,本年实际发生额")</t>
  </si>
  <si>
    <t xml:space="preserve">五、净利润（净亏损以“－”号填列）        </t>
  </si>
  <si>
    <t>补充资料</t>
  </si>
  <si>
    <t xml:space="preserve">项               目</t>
  </si>
  <si>
    <t>1、出售、处置部门或被投资单位所得收益</t>
  </si>
  <si>
    <t>2、自然灾害发生的损失</t>
  </si>
  <si>
    <t>3、会计政策变更增加（或减少）利润总额</t>
  </si>
  <si>
    <t>4、会计估计变更增加（或减少）利润总额</t>
  </si>
  <si>
    <t>5、债务重组损失</t>
  </si>
  <si>
    <t>6、其它</t>
  </si>
  <si>
    <t>现金流量表</t>
  </si>
  <si>
    <t>会企03表</t>
  </si>
  <si>
    <t xml:space="preserve">项       目 </t>
  </si>
  <si>
    <t>金额</t>
  </si>
  <si>
    <t>一、经营活动产生的现金流量：</t>
  </si>
  <si>
    <t>销售商品、提供劳务收到的现金</t>
  </si>
  <si>
    <t>!ASC("XJLL,3,,,")</t>
  </si>
  <si>
    <t>收到的税费返还</t>
  </si>
  <si>
    <t>!ASC("XJLL,4,,,")</t>
  </si>
  <si>
    <t>收到的其他与经营活动有关的现金</t>
  </si>
  <si>
    <t>!ASC("XJLL,7,,,")</t>
  </si>
  <si>
    <t>现金流入小计</t>
  </si>
  <si>
    <t>购买商品、接受劳务支付的现金</t>
  </si>
  <si>
    <t>!ASC("XJLL,9,,,")</t>
  </si>
  <si>
    <t>支付给职工及为职工支付的现金</t>
  </si>
  <si>
    <t>!ASC("XJLL,11,,,")</t>
  </si>
  <si>
    <t>支付的各项税费</t>
  </si>
  <si>
    <t>!ASC("XJLL,12,,,")</t>
  </si>
  <si>
    <t>支付的其他与经营活动有关的现金</t>
  </si>
  <si>
    <t>!ASC("XJLL,15,,,")</t>
  </si>
  <si>
    <t>现金流出小计</t>
  </si>
  <si>
    <t>经营活动产生的现金流量净额</t>
  </si>
  <si>
    <t>二、投资活动产生的现金流量：</t>
  </si>
  <si>
    <t>收回投资所收收到的现金</t>
  </si>
  <si>
    <t>!ASC("XJLL,18,,,")</t>
  </si>
  <si>
    <t>取得投资收益所收到的现金</t>
  </si>
  <si>
    <t>!ASC("XJLL,19,,,")</t>
  </si>
  <si>
    <t>处置固定资产、无形资产和其他长期资产所收回的现金净额</t>
  </si>
  <si>
    <t>!ASC("XJLL,20,,,")</t>
  </si>
  <si>
    <t>收到的其他与投资活动有关的现金</t>
  </si>
  <si>
    <t>!ASC("XJLL,24,,,")</t>
  </si>
  <si>
    <t>购建固定资产、无形资产和其他长期资产所支付的现金</t>
  </si>
  <si>
    <t>!ASC("XJLL,26,,,")</t>
  </si>
  <si>
    <t>投资所支付的现金</t>
  </si>
  <si>
    <t>!ASC("XJLL,5,,,")</t>
  </si>
  <si>
    <t>支付的其他与投资活动有关的现金</t>
  </si>
  <si>
    <t>!ASC("XJLL,29,,,")</t>
  </si>
  <si>
    <t>投资活动所产生的现金流量净额</t>
  </si>
  <si>
    <t>三、筹资活动产生的现金流量：</t>
  </si>
  <si>
    <t>吸收投资所收到的现金</t>
  </si>
  <si>
    <t>!ASC("XJLL,32,,,")</t>
  </si>
  <si>
    <t>借款所收到的现金</t>
  </si>
  <si>
    <t>!ASC("XJLL,33,,,")</t>
  </si>
  <si>
    <t>收到的其他与筹资活动有关的现金</t>
  </si>
  <si>
    <t>!ASC("XJLL,35,,,")</t>
  </si>
  <si>
    <t>偿还债务所支付的现金</t>
  </si>
  <si>
    <t>!ASC("XJLL,37,,,")</t>
  </si>
  <si>
    <t>分配股利、利润或偿付利息所支付的现金</t>
  </si>
  <si>
    <t>!ASC("XJLL,10,,,")</t>
  </si>
  <si>
    <t>支付的其他与筹资活动有关的现金</t>
  </si>
  <si>
    <t>!ASC("XJLL,13,,,")</t>
  </si>
  <si>
    <t>筹资活动产生的现金流量净额</t>
  </si>
  <si>
    <t>四、汇率变动对现金的影响</t>
  </si>
  <si>
    <t>!ASC("XJLL,14,,,")</t>
  </si>
  <si>
    <t>五、现金及现金等价物净增加额</t>
  </si>
  <si>
    <t>1、将净利润调节为经营活动现金流量：</t>
  </si>
  <si>
    <t>净利润</t>
  </si>
  <si>
    <t>ASC("ZW,5101,5101,,,,本年实际发生额")-ASC("ZW,5401,5401,,,,本年实际发生额")-ASC("ZW,5402,5402,,,,本年实际发生额")+ASC("ZW,5102,5102,,,,本年实际发生额")-ASC("ZW,5405,5405,,,,本年实际发生额")-ASC("ZW,5501,5501,,,,本年实际发生额")-ASC("ZW,5502,5502,,,,本年实际发生额")-ASC("ZW,5503,5503,,,,本年实际发生额")+ASC("ZW,5201,5201,,,,本年实际发生额")+ASC("ZW,5203,5203,,,,本年实际发生额")+ASC("ZW,5301,5301,,,,本年实际发生额")-ASC("ZW,5601,5601,,,,本年实际发生额")+ASC("ZW,5801,5801,,,,本年实际发生额")-ASC("ZW,5701,5701,,,,本年实际发生额")</t>
  </si>
  <si>
    <t>加：计提的资产减值准备</t>
  </si>
  <si>
    <t>!ASC("ZW,1102,1102,,,,贷方发生额")+ASC("ZW,1141,1141,,,,贷方发生额")+ASC("ZW,1281,1281,,,,贷方发生额")+ASC("ZW,1421,1421,,,,贷方发生额")+ASC("ZW,1505,1505,,,,贷方发生额")+ASC("ZW,1605,1605,,,,贷方发生额")+ASC("ZW,1805,1805,,,,贷方发生额")+ASC("ZW,14310003,14310003,,,,贷方发生额")</t>
  </si>
  <si>
    <t xml:space="preserve">    固定资产折旧</t>
  </si>
  <si>
    <t xml:space="preserve">    无形资产摊销</t>
  </si>
  <si>
    <t xml:space="preserve">    长期待摊费用摊销</t>
  </si>
  <si>
    <t>!ASC("ZW,1901,1901,,,,贷方发生额")</t>
  </si>
  <si>
    <t xml:space="preserve">    待摊费用减少（减：增加）</t>
  </si>
  <si>
    <t>!ASC("ZW,1301,1301,,,,期初余额")-ASC("ZW,1301,1301,,,,期末余额")</t>
  </si>
  <si>
    <t xml:space="preserve">    预提费用增加（减：减少）</t>
  </si>
  <si>
    <t>!ASC("ZW,2191,2191,,,,期末余额")-ASC("ZW,2191,2191,,,,期初余额")</t>
  </si>
  <si>
    <t xml:space="preserve">    处置固定资产、无形资产和其他长期资产的损失（减：收益）</t>
  </si>
  <si>
    <t xml:space="preserve">    固定资产报废损失</t>
  </si>
  <si>
    <t xml:space="preserve">    财务费用</t>
  </si>
  <si>
    <t xml:space="preserve">    投资损失（减：收益）</t>
  </si>
  <si>
    <t>-ASC("ZW,5201,5201,,,,本期实际发生额")</t>
  </si>
  <si>
    <t xml:space="preserve">    递延税款贷项（减：借项）</t>
  </si>
  <si>
    <t>ASC("ZW,2341,2341,,,,贷方期末余额")-ASC("ZW,2341,2341,,,,借方期末余额")</t>
  </si>
  <si>
    <t xml:space="preserve">    存货的减少（减：增加）</t>
  </si>
  <si>
    <t>!ASC("ZW,1201,1271,,,,期初余额")-ASC("ZW,1281,1281,,,,期初余额")+ASC("ZW,1291,1291,,,,期初余额")-ASC("ZW,2141,2141,,,,期初余额")+ASC("ZW,4101,4107,,,,期初余额")-(ASC("ZW,1201,1271,,,,期末余额")-ASC("ZW,1281,1281,,,,期末余额")+ASC("ZW,1291,1291,,,,期末余额")-ASC("ZW,2141,2141,,,,期末余额")+ASC("ZW,4101,4107,,,,期末余额"))</t>
  </si>
  <si>
    <t xml:space="preserve">    经营性应收项目的减少（减：增加）</t>
  </si>
  <si>
    <t xml:space="preserve">    经营性应付项目的增加（减：减少）</t>
  </si>
  <si>
    <t xml:space="preserve">    其他</t>
  </si>
  <si>
    <t xml:space="preserve">  经营活动产生的现金流量净额</t>
  </si>
  <si>
    <t>2、不涉及现金收支的投资和筹资活动：</t>
  </si>
  <si>
    <t xml:space="preserve">   债务转为资本</t>
  </si>
  <si>
    <t xml:space="preserve">   一年内到期的可转换公司债券</t>
  </si>
  <si>
    <t xml:space="preserve">   融资租入固定资产</t>
  </si>
  <si>
    <t>3、现金及现金等价物净增加额</t>
  </si>
  <si>
    <t xml:space="preserve">   现金期末余额</t>
  </si>
  <si>
    <t xml:space="preserve">   减：现金的期初余额</t>
  </si>
  <si>
    <t>!ASC("ZW,1001,1009,,,,期初余额")</t>
  </si>
  <si>
    <t xml:space="preserve">   加：现金等价物的期末余额</t>
  </si>
  <si>
    <t xml:space="preserve">   减：现金等价物的期初余额</t>
  </si>
  <si>
    <t xml:space="preserve">   现金及现金等价物净增加额</t>
  </si>
  <si>
    <t>财 务 指 标 综 合 分 析 表</t>
  </si>
  <si>
    <t>!制表单位:</t>
  </si>
  <si>
    <t>指标类型</t>
  </si>
  <si>
    <t>指标名称</t>
  </si>
  <si>
    <t>单位</t>
  </si>
  <si>
    <t xml:space="preserve">公      式</t>
  </si>
  <si>
    <t>本期指标</t>
  </si>
  <si>
    <t>偿债</t>
  </si>
  <si>
    <t>流动比率</t>
  </si>
  <si>
    <t>%</t>
  </si>
  <si>
    <t>流动资产/流动负债</t>
  </si>
  <si>
    <t>速动比率</t>
  </si>
  <si>
    <t>（流动资产-存货）/流动负债</t>
  </si>
  <si>
    <t>资产负债率</t>
  </si>
  <si>
    <t>负债总额/资产总额</t>
  </si>
  <si>
    <t>产权比率</t>
  </si>
  <si>
    <t>负债/所有者权益</t>
  </si>
  <si>
    <t>长期资产适合率</t>
  </si>
  <si>
    <t>（所有者权益+长期负债）/（长投+固定资产）</t>
  </si>
  <si>
    <t>营运</t>
  </si>
  <si>
    <t>存货周转率</t>
  </si>
  <si>
    <t>次</t>
  </si>
  <si>
    <t>主营成本/平均存货</t>
  </si>
  <si>
    <t>存货周转天数</t>
  </si>
  <si>
    <t>天</t>
  </si>
  <si>
    <t>360/存货周转率</t>
  </si>
  <si>
    <t>应收帐款周转率</t>
  </si>
  <si>
    <t>主营收入/平均应收帐款</t>
  </si>
  <si>
    <t>!ASC("ZW,5101,5101,,,,本年实际发生额")/((ASC("ZW,1141,1141,,,,年初余额")+资产负债表!C11+ASC("ZW,1141,1141,,,,期末余额")+资产负债表!D11)/2)</t>
  </si>
  <si>
    <t>应收帐款周转天数</t>
  </si>
  <si>
    <t>360/应收帐款周转率</t>
  </si>
  <si>
    <t>营业周期</t>
  </si>
  <si>
    <t>应收帐款周转天数+存货周转天数</t>
  </si>
  <si>
    <t>流动资产周转率</t>
  </si>
  <si>
    <t>主营收入/平均流动资产</t>
  </si>
  <si>
    <t>总资产周转率</t>
  </si>
  <si>
    <t>主营收入/平均资产总额</t>
  </si>
  <si>
    <t>盈利</t>
  </si>
  <si>
    <t>主营业务利润率</t>
  </si>
  <si>
    <t>％</t>
  </si>
  <si>
    <t>主营利润/主营收入</t>
  </si>
  <si>
    <t>主营业务毛利率</t>
  </si>
  <si>
    <t>（主营收入-主营成本）/主营收入</t>
  </si>
  <si>
    <t>资产净利率</t>
  </si>
  <si>
    <t>净利润/平均资产总额</t>
  </si>
  <si>
    <t>净值报酬率</t>
  </si>
  <si>
    <t>净利润/平均净资产</t>
  </si>
  <si>
    <t>资本保值增值率</t>
  </si>
  <si>
    <t>扣除客观因素后的期末所有者权益/期初所有者权益</t>
  </si>
  <si>
    <t>发展</t>
  </si>
  <si>
    <t>收入增长率</t>
  </si>
  <si>
    <t>（本年收入-上年收入）/上年收入</t>
  </si>
  <si>
    <t>!(ASC("ZW,5101,5101,,,,本年实际发生额")-ASC("ZW,5101,5101,-1,,,本年实际发生额"))/ASC("ZW,5101,5101,,,,本年实际发生额")</t>
  </si>
  <si>
    <t>资本累积率</t>
  </si>
  <si>
    <t>本年所有者权益增长额/年初所有者权益</t>
  </si>
  <si>
    <t>利润增长率</t>
  </si>
  <si>
    <t>（年末利润总额-年初利润总额）/年初利润总额</t>
  </si>
  <si>
    <t>现金</t>
  </si>
  <si>
    <t>现金流动负债比率</t>
  </si>
  <si>
    <t>经营活动现金净流量/流动负债</t>
  </si>
  <si>
    <t>现金债务总额比率</t>
  </si>
  <si>
    <t>经营活动现金净流量/债务总额</t>
  </si>
  <si>
    <t>收益质量</t>
  </si>
  <si>
    <t>营运指数</t>
  </si>
  <si>
    <t>经营现金净流量/经营应得现金</t>
  </si>
  <si>
    <t>注：1、本表以年初及期末数为数据来源</t>
  </si>
  <si>
    <t xml:space="preserve">    2、周转率及周转天数公式以年为单位，如果期间不是全年请进行相应调整</t>
  </si>
</sst>
</file>

<file path=xl/styles.xml><?xml version="1.0" encoding="utf-8"?>
<styleSheet xmlns="http://schemas.openxmlformats.org/spreadsheetml/2006/main">
  <fonts count="11">
    <font>
      <sz val="10"/>
      <name val="宋体"/>
      <family val="0"/>
      <charset val="134"/>
    </font>
    <font>
      <sz val="12"/>
      <name val="宋体"/>
      <family val="0"/>
      <charset val="134"/>
    </font>
    <font>
      <sz val="22"/>
      <name val="宋体"/>
      <family val="0"/>
      <charset val="134"/>
    </font>
    <font>
      <b/>
      <sz val="22"/>
      <name val="宋体"/>
      <family val="0"/>
      <charset val="134"/>
    </font>
    <font>
      <b/>
      <sz val="12"/>
      <name val="宋体"/>
      <family val="0"/>
      <charset val="134"/>
    </font>
    <font>
      <sz val="10"/>
      <name val="新宋体"/>
      <family val="0"/>
      <charset val="134"/>
    </font>
    <font>
      <sz val="10"/>
      <name val="隶书"/>
      <family val="0"/>
      <charset val="134"/>
    </font>
    <font>
      <b/>
      <sz val="20"/>
      <name val="宋体"/>
      <family val="0"/>
      <charset val="134"/>
    </font>
    <font>
      <sz val="12"/>
      <name val="新宋体"/>
      <family val="0"/>
      <charset val="134"/>
    </font>
    <font>
      <sz val="12"/>
      <name val="隶书"/>
      <family val="0"/>
      <charset val="134"/>
    </font>
    <font>
      <sz val="12"/>
      <name val="宋体"/>
      <family val="0"/>
      <charset val="136"/>
    </font>
  </fonts>
  <fills count="2">
    <fill>
      <patternFill patternType="none"/>
    </fill>
    <fill>
      <patternFill patternType="gray125"/>
    </fill>
  </fills>
  <borders count="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0" borderId="1"/>
  </cellStyleXfs>
  <cellXfs count="35">
    <xf numFmtId="0" fontId="0" fillId="0" borderId="1" xfId="0"/>
    <xf numFmtId="0" fontId="1" fillId="0" borderId="1" xfId="0" applyFont="1"/>
    <xf numFmtId="0" fontId="2" fillId="0" borderId="1" xfId="0" applyFont="1"/>
    <xf numFmtId="0" fontId="0" fillId="0" borderId="1" xfId="0" applyAlignment="1">
      <alignment horizontal="center"/>
    </xf>
    <xf numFmtId="0" fontId="3" fillId="0" borderId="1" xfId="0" applyNumberFormat="1" applyFont="1" applyFill="1" applyAlignment="1" applyProtection="1">
      <alignment horizontal="center"/>
    </xf>
    <xf numFmtId="0" fontId="0" fillId="0" borderId="1" xfId="0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wrapText="1"/>
    </xf>
    <xf numFmtId="0" fontId="5" fillId="0" borderId="2" xfId="0" applyFont="1" applyBorder="1"/>
    <xf numFmtId="0" fontId="6" fillId="0" borderId="2" xfId="0" applyFont="1" applyBorder="1"/>
    <xf numFmtId="0" fontId="6" fillId="0" borderId="1" xfId="0" applyFont="1"/>
    <xf numFmtId="0" fontId="1" fillId="0" borderId="1" xfId="0" applyFont="1" applyAlignment="1">
      <alignment horizontal="center"/>
    </xf>
    <xf numFmtId="0" fontId="7" fillId="0" borderId="1" xfId="0" applyNumberFormat="1" applyFont="1" applyFill="1" applyAlignment="1" applyProtection="1">
      <alignment horizontal="center"/>
    </xf>
    <xf numFmtId="0" fontId="0" fillId="0" borderId="1" xfId="0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/>
    <xf numFmtId="0" fontId="1" fillId="0" borderId="1" xfId="0" applyFont="1" applyAlignment="1">
      <alignment horizontal="right"/>
    </xf>
    <xf numFmtId="0" fontId="1" fillId="0" borderId="2" xfId="0" applyFont="1" applyBorder="1" applyAlignment="1">
      <alignment horizontal="right" wrapText="1"/>
    </xf>
    <xf numFmtId="0" fontId="9" fillId="0" borderId="2" xfId="0" applyFont="1" applyBorder="1"/>
    <xf numFmtId="22" fontId="1" fillId="0" borderId="1" xfId="0" applyNumberFormat="1" applyFont="1"/>
    <xf numFmtId="0" fontId="4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/>
    <xf numFmtId="0" fontId="1" fillId="0" borderId="2" xfId="0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/>
    <xf numFmtId="0" fontId="10" fillId="0" borderId="2" xfId="0" applyFont="1" applyFill="1" applyBorder="1" applyAlignment="1" applyProtection="1">
      <alignment horizontal="center"/>
    </xf>
    <xf numFmtId="2" fontId="9" fillId="0" borderId="2" xfId="0" applyNumberFormat="1" applyFont="1" applyFill="1" applyBorder="1" applyAlignment="1" applyProtection="1"/>
    <xf numFmtId="2" fontId="1" fillId="0" borderId="1" xfId="0" applyNumberFormat="1" applyFont="1" applyFill="1" applyAlignment="1" applyProtection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showFormulas="1" zoomScaleNormal="100" workbookViewId="0" topLeftCell="A25">
      <selection activeCell="D40" sqref="D40"/>
    </sheetView>
  </sheetViews>
  <cols>
    <col min="1" max="1" width="27.29" customWidth="1"/>
    <col min="2" max="2" width="6.86" style="3" customWidth="1"/>
    <col min="3" max="3" width="20.86" customWidth="1"/>
    <col min="4" max="4" width="19.29" customWidth="1"/>
    <col min="5" max="5" width="31.71" customWidth="1"/>
    <col min="6" max="6" width="7.29" style="3" customWidth="1"/>
    <col min="7" max="7" width="20.29" customWidth="1"/>
    <col min="8" max="8" width="19.29" customWidth="1"/>
    <col min="9" max="256" width="9.14" customWidth="1"/>
  </cols>
  <sheetData>
    <row r="1" ht="22.5" customHeight="1">
      <c r="A1" s="4" t="s">
        <v>0</v>
      </c>
      <c r="B1" s="4"/>
      <c r="C1" s="4"/>
      <c r="D1" s="4"/>
      <c r="E1" s="4"/>
      <c r="F1" s="4"/>
      <c r="G1" s="4"/>
      <c r="H1" s="4"/>
    </row>
    <row r="2" ht="15.75" customHeight="1">
      <c r="B2" s="3"/>
      <c r="F2" s="3"/>
      <c r="H2" s="5" t="s">
        <v>1</v>
      </c>
    </row>
    <row r="3" ht="15.75" customHeight="1">
      <c r="A3" t="s">
        <v>2</v>
      </c>
      <c r="H3" s="5" t="s">
        <v>3</v>
      </c>
    </row>
    <row r="4" ht="19.5" customHeight="1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5</v>
      </c>
      <c r="G4" s="6" t="s">
        <v>6</v>
      </c>
      <c r="H4" s="6" t="s">
        <v>7</v>
      </c>
    </row>
    <row r="5" ht="21.75" customHeight="1">
      <c r="A5" s="8" t="s">
        <v>9</v>
      </c>
      <c r="B5" s="9" t="s">
        <v>10</v>
      </c>
      <c r="C5" s="8"/>
      <c r="D5" s="10"/>
      <c r="E5" s="8" t="s">
        <v>11</v>
      </c>
      <c r="F5" s="9" t="s">
        <v>10</v>
      </c>
      <c r="G5" s="11"/>
      <c r="H5" s="8"/>
    </row>
    <row r="6" ht="21.75" customHeight="1">
      <c r="A6" s="8" t="s">
        <v>12</v>
      </c>
      <c r="B6" s="9">
        <v>1</v>
      </c>
      <c r="C6" s="8" t="s">
        <v>13</v>
      </c>
      <c r="D6" s="8" t="s">
        <v>14</v>
      </c>
      <c r="E6" s="12" t="s">
        <v>15</v>
      </c>
      <c r="F6" s="13">
        <v>68</v>
      </c>
      <c r="G6" s="8" t="s">
        <v>16</v>
      </c>
      <c r="H6" s="8" t="s">
        <v>17</v>
      </c>
    </row>
    <row r="7" ht="21.75" customHeight="1">
      <c r="A7" s="8" t="s">
        <v>18</v>
      </c>
      <c r="B7" s="9">
        <v>2</v>
      </c>
      <c r="C7" s="8" t="s">
        <v>19</v>
      </c>
      <c r="D7" s="8" t="s">
        <v>20</v>
      </c>
      <c r="E7" s="8" t="s">
        <v>21</v>
      </c>
      <c r="F7" s="9">
        <v>69</v>
      </c>
      <c r="G7" s="8" t="s">
        <v>22</v>
      </c>
      <c r="H7" s="8" t="s">
        <v>23</v>
      </c>
    </row>
    <row r="8" ht="21.75" customHeight="1">
      <c r="A8" s="8" t="s">
        <v>24</v>
      </c>
      <c r="B8" s="9">
        <v>3</v>
      </c>
      <c r="C8" s="8" t="s">
        <v>25</v>
      </c>
      <c r="D8" s="8" t="s">
        <v>26</v>
      </c>
      <c r="E8" s="8" t="s">
        <v>27</v>
      </c>
      <c r="F8" s="9">
        <v>70</v>
      </c>
      <c r="G8" s="8" t="s">
        <v>28</v>
      </c>
      <c r="H8" s="8" t="s">
        <v>29</v>
      </c>
    </row>
    <row r="9" ht="21.75" customHeight="1">
      <c r="A9" s="8" t="s">
        <v>30</v>
      </c>
      <c r="B9" s="9">
        <v>4</v>
      </c>
      <c r="C9" s="8" t="s">
        <v>31</v>
      </c>
      <c r="D9" s="8" t="s">
        <v>32</v>
      </c>
      <c r="E9" s="8" t="s">
        <v>33</v>
      </c>
      <c r="F9" s="9">
        <v>71</v>
      </c>
      <c r="G9" s="8" t="s">
        <v>34</v>
      </c>
      <c r="H9" s="8" t="s">
        <v>35</v>
      </c>
    </row>
    <row r="10" ht="22.5" customHeight="1">
      <c r="A10" s="8" t="s">
        <v>36</v>
      </c>
      <c r="B10" s="9">
        <v>5</v>
      </c>
      <c r="C10" s="8" t="s">
        <v>37</v>
      </c>
      <c r="D10" s="8" t="s">
        <v>38</v>
      </c>
      <c r="E10" s="8" t="s">
        <v>39</v>
      </c>
      <c r="F10" s="9">
        <v>72</v>
      </c>
      <c r="G10" s="8" t="s">
        <v>40</v>
      </c>
      <c r="H10" s="8" t="s">
        <v>41</v>
      </c>
    </row>
    <row r="11" ht="21.75" customHeight="1">
      <c r="A11" s="8" t="s">
        <v>42</v>
      </c>
      <c r="B11" s="9">
        <v>6</v>
      </c>
      <c r="C11" s="8" t="s">
        <v>43</v>
      </c>
      <c r="D11" s="8" t="s">
        <v>44</v>
      </c>
      <c r="E11" s="8" t="s">
        <v>45</v>
      </c>
      <c r="F11" s="9">
        <v>73</v>
      </c>
      <c r="G11" s="8" t="s">
        <v>46</v>
      </c>
      <c r="H11" s="8" t="s">
        <v>47</v>
      </c>
    </row>
    <row r="12" ht="21.75" customHeight="1">
      <c r="A12" s="8" t="s">
        <v>48</v>
      </c>
      <c r="B12" s="9">
        <v>7</v>
      </c>
      <c r="C12" s="8" t="s">
        <v>49</v>
      </c>
      <c r="D12" s="8" t="s">
        <v>50</v>
      </c>
      <c r="E12" s="8" t="s">
        <v>51</v>
      </c>
      <c r="F12" s="9">
        <v>74</v>
      </c>
      <c r="G12" s="8" t="s">
        <v>52</v>
      </c>
      <c r="H12" s="8" t="s">
        <v>53</v>
      </c>
    </row>
    <row r="13" ht="21.75" customHeight="1">
      <c r="A13" s="8" t="s">
        <v>54</v>
      </c>
      <c r="B13" s="9">
        <v>8</v>
      </c>
      <c r="C13" s="8" t="s">
        <v>55</v>
      </c>
      <c r="D13" s="8" t="s">
        <v>56</v>
      </c>
      <c r="E13" s="8" t="s">
        <v>57</v>
      </c>
      <c r="F13" s="9">
        <v>75</v>
      </c>
      <c r="G13" s="8" t="s">
        <v>58</v>
      </c>
      <c r="H13" s="8" t="s">
        <v>59</v>
      </c>
    </row>
    <row r="14" ht="21.75" customHeight="1">
      <c r="A14" s="8" t="s">
        <v>60</v>
      </c>
      <c r="B14" s="9">
        <v>9</v>
      </c>
      <c r="C14" s="8" t="s">
        <v>61</v>
      </c>
      <c r="D14" s="8" t="s">
        <v>62</v>
      </c>
      <c r="E14" s="8" t="s">
        <v>63</v>
      </c>
      <c r="F14" s="9">
        <v>80</v>
      </c>
      <c r="G14" s="8" t="s">
        <v>64</v>
      </c>
      <c r="H14" s="8" t="s">
        <v>65</v>
      </c>
    </row>
    <row r="15" ht="21.75" customHeight="1">
      <c r="A15" s="8" t="s">
        <v>66</v>
      </c>
      <c r="B15" s="9">
        <v>10</v>
      </c>
      <c r="C15" s="8" t="s">
        <v>67</v>
      </c>
      <c r="D15" s="8" t="s">
        <v>68</v>
      </c>
      <c r="E15" s="8" t="s">
        <v>69</v>
      </c>
      <c r="F15" s="9">
        <v>81</v>
      </c>
      <c r="G15" s="8" t="s">
        <v>70</v>
      </c>
      <c r="H15" s="8" t="s">
        <v>71</v>
      </c>
    </row>
    <row r="16" ht="22.5" customHeight="1">
      <c r="A16" s="8" t="s">
        <v>72</v>
      </c>
      <c r="B16" s="9">
        <v>11</v>
      </c>
      <c r="C16" s="8" t="s">
        <v>73</v>
      </c>
      <c r="D16" s="8" t="s">
        <v>74</v>
      </c>
      <c r="E16" s="8" t="s">
        <v>75</v>
      </c>
      <c r="F16" s="9">
        <v>82</v>
      </c>
      <c r="G16" s="14" t="s">
        <v>76</v>
      </c>
      <c r="H16" s="14" t="s">
        <v>77</v>
      </c>
    </row>
    <row r="17" ht="21.75" customHeight="1">
      <c r="A17" s="8" t="s">
        <v>78</v>
      </c>
      <c r="B17" s="9">
        <v>21</v>
      </c>
      <c r="C17" s="8">
        <v>0</v>
      </c>
      <c r="D17" s="8">
        <v>0</v>
      </c>
      <c r="E17" s="8" t="s">
        <v>79</v>
      </c>
      <c r="F17" s="9">
        <v>83</v>
      </c>
      <c r="G17" s="8" t="s">
        <v>80</v>
      </c>
      <c r="H17" s="8" t="s">
        <v>81</v>
      </c>
    </row>
    <row r="18" ht="21.75" customHeight="1">
      <c r="A18" s="8" t="s">
        <v>82</v>
      </c>
      <c r="B18" s="9">
        <v>24</v>
      </c>
      <c r="C18" s="8" t="s">
        <v>83</v>
      </c>
      <c r="D18" s="8" t="s">
        <v>84</v>
      </c>
      <c r="E18" s="8" t="s">
        <v>85</v>
      </c>
      <c r="F18" s="9">
        <v>86</v>
      </c>
      <c r="G18" s="8">
        <v>0</v>
      </c>
      <c r="H18" s="8">
        <v>0</v>
      </c>
    </row>
    <row r="19" ht="21.75" customHeight="1">
      <c r="A19" s="8" t="s">
        <v>86</v>
      </c>
      <c r="B19" s="9">
        <v>31</v>
      </c>
      <c r="C19" s="8">
        <f>SUM(C6:C18)</f>
        <v>0</v>
      </c>
      <c r="D19" s="8">
        <f>SUM(D6:D18)</f>
        <v>0</v>
      </c>
      <c r="E19" s="8" t="s">
        <v>87</v>
      </c>
      <c r="F19" s="9">
        <v>90</v>
      </c>
      <c r="G19" s="8" t="s">
        <v>88</v>
      </c>
      <c r="H19" s="8" t="s">
        <v>89</v>
      </c>
    </row>
    <row r="20" ht="21.75" customHeight="1">
      <c r="A20" s="8" t="s">
        <v>90</v>
      </c>
      <c r="B20" s="9" t="s">
        <v>10</v>
      </c>
      <c r="C20" s="8"/>
      <c r="D20" s="8"/>
      <c r="E20" s="8"/>
      <c r="F20" s="9"/>
      <c r="G20" s="8">
        <v>0</v>
      </c>
      <c r="H20" s="8">
        <v>0</v>
      </c>
    </row>
    <row r="21" ht="21.75" customHeight="1">
      <c r="A21" s="8" t="s">
        <v>91</v>
      </c>
      <c r="B21" s="9">
        <v>32</v>
      </c>
      <c r="C21" s="8" t="s">
        <v>92</v>
      </c>
      <c r="D21" s="8" t="s">
        <v>93</v>
      </c>
      <c r="E21" s="8" t="s">
        <v>94</v>
      </c>
      <c r="F21" s="9">
        <v>100</v>
      </c>
      <c r="G21" s="8">
        <f>SUM(G6:G20)</f>
        <v>0</v>
      </c>
      <c r="H21" s="8">
        <f>SUM(H6:H20)</f>
        <v>0</v>
      </c>
    </row>
    <row r="22" ht="21.75" customHeight="1">
      <c r="A22" s="8" t="s">
        <v>95</v>
      </c>
      <c r="B22" s="9">
        <v>34</v>
      </c>
      <c r="C22" s="8" t="s">
        <v>96</v>
      </c>
      <c r="D22" s="15" t="s">
        <v>97</v>
      </c>
      <c r="E22" s="8" t="s">
        <v>98</v>
      </c>
      <c r="F22" s="9"/>
      <c r="G22" s="8"/>
      <c r="H22" s="8"/>
    </row>
    <row r="23" ht="21.75" customHeight="1">
      <c r="A23" s="8" t="s">
        <v>99</v>
      </c>
      <c r="B23" s="9">
        <v>38</v>
      </c>
      <c r="C23" s="8" t="e">
        <f>C21+C22</f>
        <v>#VALUE!</v>
      </c>
      <c r="D23" s="8" t="e">
        <f>D21+D22</f>
        <v>#VALUE!</v>
      </c>
      <c r="E23" s="8" t="s">
        <v>100</v>
      </c>
      <c r="F23" s="9">
        <v>101</v>
      </c>
      <c r="G23" s="8" t="s">
        <v>101</v>
      </c>
      <c r="H23" s="8" t="s">
        <v>102</v>
      </c>
    </row>
    <row r="24" ht="21.75" customHeight="1">
      <c r="A24" s="8" t="s">
        <v>103</v>
      </c>
      <c r="B24" s="9" t="s">
        <v>10</v>
      </c>
      <c r="C24" s="8"/>
      <c r="D24" s="8"/>
      <c r="E24" s="8" t="s">
        <v>104</v>
      </c>
      <c r="F24" s="9">
        <v>102</v>
      </c>
      <c r="G24" s="8" t="s">
        <v>105</v>
      </c>
      <c r="H24" s="8" t="s">
        <v>106</v>
      </c>
    </row>
    <row r="25" ht="21.75" customHeight="1">
      <c r="A25" s="8" t="s">
        <v>107</v>
      </c>
      <c r="B25" s="9">
        <v>39</v>
      </c>
      <c r="C25" s="8" t="s">
        <v>108</v>
      </c>
      <c r="D25" s="8" t="s">
        <v>109</v>
      </c>
      <c r="E25" s="8" t="s">
        <v>110</v>
      </c>
      <c r="F25" s="9">
        <v>103</v>
      </c>
      <c r="G25" s="15" t="s">
        <v>111</v>
      </c>
      <c r="H25" s="15" t="s">
        <v>112</v>
      </c>
    </row>
    <row r="26" ht="21.75" customHeight="1">
      <c r="A26" s="8" t="s">
        <v>113</v>
      </c>
      <c r="B26" s="9">
        <v>40</v>
      </c>
      <c r="C26" s="8" t="s">
        <v>114</v>
      </c>
      <c r="D26" s="8" t="s">
        <v>115</v>
      </c>
      <c r="E26" s="8" t="s">
        <v>116</v>
      </c>
      <c r="F26" s="9">
        <v>106</v>
      </c>
      <c r="G26" s="8" t="s">
        <v>117</v>
      </c>
      <c r="H26" s="8" t="s">
        <v>118</v>
      </c>
    </row>
    <row r="27" ht="21.75" customHeight="1">
      <c r="A27" s="8" t="s">
        <v>119</v>
      </c>
      <c r="B27" s="9">
        <v>41</v>
      </c>
      <c r="C27" s="8" t="e">
        <f>C25-C26</f>
        <v>#VALUE!</v>
      </c>
      <c r="D27" s="8" t="e">
        <f>D25-D26</f>
        <v>#VALUE!</v>
      </c>
      <c r="E27" s="8" t="s">
        <v>120</v>
      </c>
      <c r="F27" s="9">
        <v>108</v>
      </c>
      <c r="G27" s="8">
        <v>0</v>
      </c>
      <c r="H27" s="8">
        <v>0</v>
      </c>
    </row>
    <row r="28" ht="21.75" customHeight="1">
      <c r="A28" s="8" t="s">
        <v>121</v>
      </c>
      <c r="B28" s="9">
        <v>42</v>
      </c>
      <c r="C28" s="8" t="s">
        <v>122</v>
      </c>
      <c r="D28" s="8" t="s">
        <v>123</v>
      </c>
      <c r="E28" s="8" t="s">
        <v>124</v>
      </c>
      <c r="F28" s="9">
        <v>110</v>
      </c>
      <c r="G28" s="8" t="e">
        <f>G23+G24+G25+G26+G27</f>
        <v>#VALUE!</v>
      </c>
      <c r="H28" s="8" t="e">
        <f>H23+H24+H25+H26+H27</f>
        <v>#VALUE!</v>
      </c>
    </row>
    <row r="29" ht="21.75" customHeight="1">
      <c r="A29" s="8" t="s">
        <v>125</v>
      </c>
      <c r="B29" s="9">
        <v>43</v>
      </c>
      <c r="C29" s="8" t="e">
        <f>C27-C28</f>
        <v>#VALUE!</v>
      </c>
      <c r="D29" s="8" t="e">
        <f>D27-D28</f>
        <v>#VALUE!</v>
      </c>
      <c r="E29" s="8" t="s">
        <v>126</v>
      </c>
      <c r="F29" s="9"/>
      <c r="G29" s="8"/>
      <c r="H29" s="8"/>
    </row>
    <row r="30" ht="21.75" customHeight="1">
      <c r="A30" s="8" t="s">
        <v>127</v>
      </c>
      <c r="B30" s="9">
        <v>44</v>
      </c>
      <c r="C30" s="8" t="s">
        <v>128</v>
      </c>
      <c r="D30" s="8" t="s">
        <v>129</v>
      </c>
      <c r="E30" s="8" t="s">
        <v>130</v>
      </c>
      <c r="F30" s="9">
        <v>111</v>
      </c>
      <c r="G30" s="8" t="s">
        <v>131</v>
      </c>
      <c r="H30" s="8" t="s">
        <v>132</v>
      </c>
    </row>
    <row r="31" ht="21.75" customHeight="1">
      <c r="A31" s="8" t="s">
        <v>133</v>
      </c>
      <c r="B31" s="9">
        <v>45</v>
      </c>
      <c r="C31" s="8" t="s">
        <v>134</v>
      </c>
      <c r="D31" s="8" t="s">
        <v>135</v>
      </c>
      <c r="E31" s="8" t="s">
        <v>136</v>
      </c>
      <c r="F31" s="9">
        <v>114</v>
      </c>
      <c r="G31" s="8" t="e">
        <f>G21+G28+G30</f>
        <v>#VALUE!</v>
      </c>
      <c r="H31" s="8" t="e">
        <f>H21+H28+H30</f>
        <v>#VALUE!</v>
      </c>
    </row>
    <row r="32" ht="21.75" customHeight="1">
      <c r="A32" s="8" t="s">
        <v>137</v>
      </c>
      <c r="B32" s="9">
        <v>46</v>
      </c>
      <c r="C32" s="8" t="s">
        <v>138</v>
      </c>
      <c r="D32" s="8" t="s">
        <v>139</v>
      </c>
      <c r="E32" s="8" t="s">
        <v>140</v>
      </c>
      <c r="F32" s="9"/>
      <c r="G32" s="8"/>
      <c r="H32" s="8"/>
    </row>
    <row r="33" ht="21.75" customHeight="1">
      <c r="A33" s="8" t="s">
        <v>141</v>
      </c>
      <c r="B33" s="9">
        <v>50</v>
      </c>
      <c r="C33" s="8" t="e">
        <f>C29+C30+C31+C32</f>
        <v>#VALUE!</v>
      </c>
      <c r="D33" s="8" t="e">
        <f>D29+D30+D31+D32</f>
        <v>#VALUE!</v>
      </c>
      <c r="E33" s="8" t="s">
        <v>142</v>
      </c>
      <c r="F33" s="9">
        <v>115</v>
      </c>
      <c r="G33" s="8" t="s">
        <v>143</v>
      </c>
      <c r="H33" s="8" t="s">
        <v>144</v>
      </c>
    </row>
    <row r="34" ht="21.75" customHeight="1">
      <c r="A34" s="8" t="s">
        <v>145</v>
      </c>
      <c r="B34" s="9"/>
      <c r="C34" s="8"/>
      <c r="D34" s="8"/>
      <c r="E34" s="8" t="s">
        <v>146</v>
      </c>
      <c r="F34" s="9">
        <v>116</v>
      </c>
      <c r="G34" s="8" t="s">
        <v>147</v>
      </c>
      <c r="H34" s="8" t="s">
        <v>148</v>
      </c>
    </row>
    <row r="35" ht="21.75" customHeight="1">
      <c r="A35" s="8" t="s">
        <v>149</v>
      </c>
      <c r="B35" s="9">
        <v>51</v>
      </c>
      <c r="C35" s="8" t="s">
        <v>150</v>
      </c>
      <c r="D35" s="8" t="s">
        <v>151</v>
      </c>
      <c r="E35" s="8" t="s">
        <v>152</v>
      </c>
      <c r="F35" s="9">
        <v>117</v>
      </c>
      <c r="G35" s="8" t="e">
        <f>G33-G34</f>
        <v>#VALUE!</v>
      </c>
      <c r="H35" s="8" t="e">
        <f>H33-H34</f>
        <v>#VALUE!</v>
      </c>
    </row>
    <row r="36" ht="21.75" customHeight="1">
      <c r="A36" s="8" t="s">
        <v>153</v>
      </c>
      <c r="B36" s="9">
        <v>52</v>
      </c>
      <c r="C36" s="8" t="s">
        <v>154</v>
      </c>
      <c r="D36" s="8" t="s">
        <v>155</v>
      </c>
      <c r="E36" s="8" t="s">
        <v>156</v>
      </c>
      <c r="F36" s="9">
        <v>118</v>
      </c>
      <c r="G36" s="8" t="s">
        <v>157</v>
      </c>
      <c r="H36" s="8" t="s">
        <v>158</v>
      </c>
    </row>
    <row r="37" ht="21.75" customHeight="1">
      <c r="A37" s="8" t="s">
        <v>159</v>
      </c>
      <c r="B37" s="9">
        <v>53</v>
      </c>
      <c r="C37" s="8">
        <v>0</v>
      </c>
      <c r="D37" s="8">
        <v>0</v>
      </c>
      <c r="E37" s="8" t="s">
        <v>160</v>
      </c>
      <c r="F37" s="9">
        <v>119</v>
      </c>
      <c r="G37" s="8" t="s">
        <v>161</v>
      </c>
      <c r="H37" s="8" t="s">
        <v>162</v>
      </c>
    </row>
    <row r="38" ht="21.75" customHeight="1">
      <c r="A38" s="8" t="s">
        <v>163</v>
      </c>
      <c r="B38" s="9">
        <v>60</v>
      </c>
      <c r="C38" s="8" t="e">
        <f>C35+C36+C37</f>
        <v>#VALUE!</v>
      </c>
      <c r="D38" s="8" t="e">
        <f>D35+D36+D37</f>
        <v>#VALUE!</v>
      </c>
      <c r="E38" s="8" t="s">
        <v>164</v>
      </c>
      <c r="F38" s="9">
        <v>120</v>
      </c>
      <c r="G38" s="8" t="s">
        <v>165</v>
      </c>
      <c r="H38" s="8" t="s">
        <v>166</v>
      </c>
    </row>
    <row r="39" ht="21.75" customHeight="1">
      <c r="A39" s="8" t="s">
        <v>126</v>
      </c>
      <c r="B39" s="9"/>
      <c r="C39" s="8"/>
      <c r="D39" s="8"/>
      <c r="E39" s="8" t="s">
        <v>167</v>
      </c>
      <c r="F39" s="9">
        <v>121</v>
      </c>
      <c r="G39" s="8" t="s">
        <v>168</v>
      </c>
      <c r="H39" s="16" t="s">
        <v>169</v>
      </c>
    </row>
    <row r="40" ht="21.75" customHeight="1">
      <c r="A40" s="8" t="s">
        <v>170</v>
      </c>
      <c r="B40" s="9">
        <v>61</v>
      </c>
      <c r="C40" s="8" t="s">
        <v>171</v>
      </c>
      <c r="D40" s="8" t="s">
        <v>172</v>
      </c>
      <c r="E40" s="8" t="s">
        <v>173</v>
      </c>
      <c r="F40" s="9">
        <v>122</v>
      </c>
      <c r="G40" s="8" t="e">
        <f>G35+G36+G37+G39</f>
        <v>#VALUE!</v>
      </c>
      <c r="H40" s="8" t="e">
        <f>H35+H36+H37+H39</f>
        <v>#VALUE!</v>
      </c>
    </row>
    <row r="41" ht="21.75" customHeight="1">
      <c r="A41" s="8" t="s">
        <v>174</v>
      </c>
      <c r="B41" s="9">
        <v>67</v>
      </c>
      <c r="C41" s="8" t="e">
        <f>C19+C23+C33+C38+C40</f>
        <v>#VALUE!</v>
      </c>
      <c r="D41" s="8" t="e">
        <f>D19+D23+D33+D38+D40</f>
        <v>#VALUE!</v>
      </c>
      <c r="E41" s="8" t="s">
        <v>175</v>
      </c>
      <c r="F41" s="9">
        <v>135</v>
      </c>
      <c r="G41" s="8" t="e">
        <f>G31+G40</f>
        <v>#VALUE!</v>
      </c>
      <c r="H41" s="8" t="e">
        <f>H31+H40</f>
        <v>#VALUE!</v>
      </c>
    </row>
    <row r="45" ht="10.5">
      <c r="G45" s="17"/>
    </row>
  </sheetData>
  <sheetProtection autoFilter="0" deleteColumns="0" deleteRows="0" formatCells="0" formatColumns="0" formatRows="0" insertColumns="0" insertHyperlinks="0" insertRows="0" pivotTables="0" sort="0"/>
  <mergeCells count="1">
    <mergeCell ref="A1:H1"/>
  </mergeCells>
  <pageMargins left="0.39375" right="0.39375" top="0.39375" bottom="0.39375" header="0.3152778" footer="0.3152778"/>
  <pageSetup r:id="rId1" paperSize="9" orientation="portrait" horizontalDpi="1200" verticalDpi="1200" scale="70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showFormulas="1" zoomScaleNormal="100" workbookViewId="0">
      <selection activeCell="D12" sqref="D12"/>
    </sheetView>
  </sheetViews>
  <sheetFormatPr defaultRowHeight="12.75"/>
  <cols>
    <col min="1" max="1" width="30.71" style="1" customWidth="1"/>
    <col min="2" max="2" width="6.71" style="18" customWidth="1"/>
    <col min="3" max="3" width="44.43" style="1" customWidth="1"/>
    <col min="4" max="4" width="59.14" style="1" customWidth="1"/>
    <col min="5" max="256" width="9.14" style="1" customWidth="1"/>
  </cols>
  <sheetData>
    <row r="1" s="1" customFormat="1" ht="33.75" customHeight="1">
      <c r="A1" s="19" t="s">
        <v>176</v>
      </c>
      <c r="B1" s="19"/>
      <c r="C1" s="19"/>
      <c r="D1" s="19"/>
    </row>
    <row r="2" ht="25.5" customHeight="1">
      <c r="A2" s="1"/>
      <c r="B2" s="18"/>
      <c r="C2" s="1"/>
      <c r="D2" s="20" t="s">
        <v>177</v>
      </c>
    </row>
    <row r="3" ht="25.5" customHeight="1">
      <c r="A3" s="1" t="s">
        <v>2</v>
      </c>
      <c r="D3" s="20" t="s">
        <v>3</v>
      </c>
    </row>
    <row r="4" ht="25.5" customHeight="1">
      <c r="A4" s="6" t="s">
        <v>178</v>
      </c>
      <c r="B4" s="6" t="s">
        <v>5</v>
      </c>
      <c r="C4" s="6" t="s">
        <v>179</v>
      </c>
      <c r="D4" s="6" t="s">
        <v>180</v>
      </c>
    </row>
    <row r="5" ht="25.5" customHeight="1">
      <c r="A5" s="21" t="s">
        <v>181</v>
      </c>
      <c r="B5" s="22">
        <v>1</v>
      </c>
      <c r="C5" s="21" t="s">
        <v>182</v>
      </c>
      <c r="D5" s="21" t="s">
        <v>183</v>
      </c>
    </row>
    <row r="6" ht="25.5" customHeight="1">
      <c r="A6" s="21" t="s">
        <v>184</v>
      </c>
      <c r="B6" s="22">
        <v>4</v>
      </c>
      <c r="C6" s="21" t="s">
        <v>185</v>
      </c>
      <c r="D6" s="21" t="s">
        <v>186</v>
      </c>
    </row>
    <row r="7" ht="25.5" customHeight="1">
      <c r="A7" s="21" t="s">
        <v>187</v>
      </c>
      <c r="B7" s="22">
        <v>5</v>
      </c>
      <c r="C7" s="21" t="s">
        <v>188</v>
      </c>
      <c r="D7" s="21" t="s">
        <v>189</v>
      </c>
    </row>
    <row r="8" ht="25.5" customHeight="1">
      <c r="A8" s="21" t="s">
        <v>190</v>
      </c>
      <c r="B8" s="22">
        <v>10</v>
      </c>
      <c r="C8" s="21" t="e">
        <f>C5-C6-C7</f>
        <v>#VALUE!</v>
      </c>
      <c r="D8" s="21" t="e">
        <f>D5-D6-D7</f>
        <v>#VALUE!</v>
      </c>
    </row>
    <row r="9" ht="25.5" customHeight="1">
      <c r="A9" s="21" t="s">
        <v>191</v>
      </c>
      <c r="B9" s="22">
        <v>11</v>
      </c>
      <c r="C9" s="21" t="s">
        <v>192</v>
      </c>
      <c r="D9" s="21" t="s">
        <v>193</v>
      </c>
    </row>
    <row r="10" ht="25.5" customHeight="1">
      <c r="A10" s="21" t="s">
        <v>194</v>
      </c>
      <c r="B10" s="22">
        <v>14</v>
      </c>
      <c r="C10" s="21" t="s">
        <v>195</v>
      </c>
      <c r="D10" s="21" t="s">
        <v>196</v>
      </c>
    </row>
    <row r="11" ht="25.5" customHeight="1">
      <c r="A11" s="21" t="s">
        <v>197</v>
      </c>
      <c r="B11" s="22">
        <v>15</v>
      </c>
      <c r="C11" s="21" t="s">
        <v>198</v>
      </c>
      <c r="D11" s="21" t="s">
        <v>199</v>
      </c>
    </row>
    <row r="12" ht="25.5" customHeight="1">
      <c r="A12" s="21" t="s">
        <v>200</v>
      </c>
      <c r="B12" s="22">
        <v>16</v>
      </c>
      <c r="C12" s="21" t="s">
        <v>201</v>
      </c>
      <c r="D12" s="21" t="s">
        <v>202</v>
      </c>
    </row>
    <row r="13" ht="25.5" customHeight="1">
      <c r="A13" s="21" t="s">
        <v>203</v>
      </c>
      <c r="B13" s="22">
        <v>18</v>
      </c>
      <c r="C13" s="21" t="e">
        <f>C8+C9-C10-C11-C12</f>
        <v>#VALUE!</v>
      </c>
      <c r="D13" s="21" t="e">
        <f>D8+D9-D10-D11-D12</f>
        <v>#VALUE!</v>
      </c>
    </row>
    <row r="14" ht="25.5" customHeight="1">
      <c r="A14" s="21" t="s">
        <v>204</v>
      </c>
      <c r="B14" s="22">
        <v>19</v>
      </c>
      <c r="C14" s="21" t="s">
        <v>205</v>
      </c>
      <c r="D14" s="21" t="s">
        <v>206</v>
      </c>
    </row>
    <row r="15" ht="25.5" customHeight="1">
      <c r="A15" s="21" t="s">
        <v>207</v>
      </c>
      <c r="B15" s="22">
        <v>22</v>
      </c>
      <c r="C15" s="21" t="s">
        <v>208</v>
      </c>
      <c r="D15" s="21" t="s">
        <v>209</v>
      </c>
    </row>
    <row r="16" ht="25.5" customHeight="1">
      <c r="A16" s="21" t="s">
        <v>210</v>
      </c>
      <c r="B16" s="22">
        <v>23</v>
      </c>
      <c r="C16" s="21" t="s">
        <v>211</v>
      </c>
      <c r="D16" s="21" t="s">
        <v>212</v>
      </c>
    </row>
    <row r="17" ht="25.5" customHeight="1">
      <c r="A17" s="21" t="s">
        <v>213</v>
      </c>
      <c r="B17" s="22">
        <v>25</v>
      </c>
      <c r="C17" s="21" t="s">
        <v>214</v>
      </c>
      <c r="D17" s="21" t="s">
        <v>215</v>
      </c>
    </row>
    <row r="18" ht="19.85" customHeight="1">
      <c r="A18" s="21" t="s">
        <v>216</v>
      </c>
      <c r="B18" s="22">
        <v>26</v>
      </c>
      <c r="C18" s="21" t="s">
        <v>217</v>
      </c>
      <c r="D18" s="21" t="s">
        <v>218</v>
      </c>
    </row>
    <row r="19" ht="19.85" customHeight="1">
      <c r="A19" s="21" t="s">
        <v>219</v>
      </c>
      <c r="B19" s="22">
        <v>27</v>
      </c>
      <c r="C19" s="21" t="e">
        <f>C13+C14+C15+C16-C17+C18</f>
        <v>#VALUE!</v>
      </c>
      <c r="D19" s="21" t="e">
        <f>D13+D14+D15+D16-D17+D18</f>
        <v>#VALUE!</v>
      </c>
    </row>
    <row r="20" ht="25.5" customHeight="1">
      <c r="A20" s="21" t="s">
        <v>220</v>
      </c>
      <c r="B20" s="22">
        <v>28</v>
      </c>
      <c r="C20" s="21" t="s">
        <v>221</v>
      </c>
      <c r="D20" s="21" t="s">
        <v>222</v>
      </c>
    </row>
    <row r="21" ht="25.5" customHeight="1">
      <c r="A21" s="21" t="s">
        <v>223</v>
      </c>
      <c r="B21" s="22">
        <v>30</v>
      </c>
      <c r="C21" s="23" t="e">
        <f>C19-C20</f>
        <v>#VALUE!</v>
      </c>
      <c r="D21" s="21" t="e">
        <f>D19-D20</f>
        <v>#VALUE!</v>
      </c>
    </row>
    <row r="22" ht="25.5" customHeight="1"/>
    <row r="23" ht="25.5" customHeight="1">
      <c r="A23" s="1" t="s">
        <v>224</v>
      </c>
    </row>
    <row r="24" ht="25.5" customHeight="1">
      <c r="A24" s="22" t="s">
        <v>225</v>
      </c>
      <c r="B24" s="22" t="s">
        <v>5</v>
      </c>
      <c r="C24" s="22" t="s">
        <v>179</v>
      </c>
      <c r="D24" s="22" t="s">
        <v>180</v>
      </c>
    </row>
    <row r="25" ht="25.5" customHeight="1">
      <c r="A25" s="21" t="s">
        <v>226</v>
      </c>
      <c r="B25" s="22">
        <v>1</v>
      </c>
      <c r="C25" s="21"/>
      <c r="D25" s="21"/>
    </row>
    <row r="26" ht="25.5" customHeight="1">
      <c r="A26" s="21" t="s">
        <v>227</v>
      </c>
      <c r="B26" s="22">
        <v>2</v>
      </c>
      <c r="C26" s="21"/>
      <c r="D26" s="21"/>
    </row>
    <row r="27" ht="25.5" customHeight="1">
      <c r="A27" s="21" t="s">
        <v>228</v>
      </c>
      <c r="B27" s="22">
        <v>3</v>
      </c>
      <c r="C27" s="21"/>
      <c r="D27" s="21"/>
    </row>
    <row r="28" ht="25.5" customHeight="1">
      <c r="A28" s="21" t="s">
        <v>229</v>
      </c>
      <c r="B28" s="22">
        <v>4</v>
      </c>
      <c r="C28" s="21"/>
      <c r="D28" s="21"/>
    </row>
    <row r="29" ht="25.5" customHeight="1">
      <c r="A29" s="21" t="s">
        <v>230</v>
      </c>
      <c r="B29" s="22">
        <v>5</v>
      </c>
      <c r="C29" s="21"/>
      <c r="D29" s="21"/>
    </row>
    <row r="30" ht="25.5" customHeight="1">
      <c r="A30" s="21" t="s">
        <v>231</v>
      </c>
      <c r="B30" s="22">
        <v>6</v>
      </c>
      <c r="C30" s="21"/>
      <c r="D30" s="21"/>
    </row>
    <row r="31" ht="25.5" customHeight="1"/>
    <row r="32" ht="12.75" customHeight="1"/>
    <row r="33">
      <c r="A33" s="1"/>
    </row>
  </sheetData>
  <sheetProtection autoFilter="0" deleteColumns="0" deleteRows="0" formatCells="0" formatColumns="0" formatRows="0" insertColumns="0" insertHyperlinks="0" insertRows="0" pivotTables="0" sort="0"/>
  <mergeCells count="1">
    <mergeCell ref="A1:D1"/>
  </mergeCells>
  <pageMargins left="0.75" right="0.75" top="1" bottom="1" header="0.5" footer="0.5"/>
  <pageSetup r:id="rId1" paperSize="9" orientation="portrait" scale="80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tabSelected="1" showFormulas="1" zoomScaleNormal="100" workbookViewId="0" topLeftCell="A31">
      <selection activeCell="C47" sqref="C47"/>
    </sheetView>
  </sheetViews>
  <cols>
    <col min="1" max="1" width="67.29" customWidth="1"/>
    <col min="2" max="2" width="9.14" style="3" customWidth="1"/>
    <col min="3" max="3" width="31.43" customWidth="1"/>
    <col min="4" max="256" width="9.14" customWidth="1"/>
  </cols>
  <sheetData>
    <row r="1" ht="21">
      <c r="A1" s="19" t="s">
        <v>232</v>
      </c>
      <c r="B1" s="19"/>
      <c r="C1" s="19"/>
    </row>
    <row r="2" s="1" customFormat="1" ht="22.5" customHeight="1">
      <c r="A2" s="1"/>
      <c r="C2" s="24" t="s">
        <v>233</v>
      </c>
    </row>
    <row r="3" s="1" customFormat="1" ht="22.5" customHeight="1">
      <c r="A3" s="1" t="s">
        <v>2</v>
      </c>
      <c r="B3" s="18"/>
      <c r="C3" s="24" t="s">
        <v>3</v>
      </c>
    </row>
    <row r="4" s="1" customFormat="1" ht="22.5" customHeight="1">
      <c r="A4" s="6" t="s">
        <v>234</v>
      </c>
      <c r="B4" s="6" t="s">
        <v>5</v>
      </c>
      <c r="C4" s="6" t="s">
        <v>235</v>
      </c>
    </row>
    <row r="5" s="1" customFormat="1" ht="22.5" customHeight="1">
      <c r="A5" s="21" t="s">
        <v>236</v>
      </c>
      <c r="B5" s="22"/>
      <c r="C5" s="21"/>
    </row>
    <row r="6" s="1" customFormat="1" ht="22.5" customHeight="1">
      <c r="A6" s="21" t="s">
        <v>237</v>
      </c>
      <c r="B6" s="22">
        <v>1</v>
      </c>
      <c r="C6" s="21" t="s">
        <v>238</v>
      </c>
    </row>
    <row r="7" s="1" customFormat="1" ht="22.5" customHeight="1">
      <c r="A7" s="21" t="s">
        <v>239</v>
      </c>
      <c r="B7" s="22">
        <v>3</v>
      </c>
      <c r="C7" s="21" t="s">
        <v>240</v>
      </c>
    </row>
    <row r="8" s="1" customFormat="1" ht="22.5" customHeight="1">
      <c r="A8" s="21" t="s">
        <v>241</v>
      </c>
      <c r="B8" s="22">
        <v>8</v>
      </c>
      <c r="C8" s="21" t="s">
        <v>242</v>
      </c>
    </row>
    <row r="9" s="1" customFormat="1" ht="22.5" customHeight="1">
      <c r="A9" s="22" t="s">
        <v>243</v>
      </c>
      <c r="B9" s="22">
        <v>9</v>
      </c>
      <c r="C9" s="21" t="e">
        <f>C6+C7+C8</f>
        <v>#VALUE!</v>
      </c>
    </row>
    <row r="10" s="1" customFormat="1" ht="22.5" customHeight="1">
      <c r="A10" s="21" t="s">
        <v>244</v>
      </c>
      <c r="B10" s="22">
        <v>10</v>
      </c>
      <c r="C10" s="21" t="s">
        <v>245</v>
      </c>
    </row>
    <row r="11" s="1" customFormat="1" ht="22.5" customHeight="1">
      <c r="A11" s="21" t="s">
        <v>246</v>
      </c>
      <c r="B11" s="22">
        <v>12</v>
      </c>
      <c r="C11" s="21" t="s">
        <v>247</v>
      </c>
    </row>
    <row r="12" s="1" customFormat="1" ht="22.5" customHeight="1">
      <c r="A12" s="21" t="s">
        <v>248</v>
      </c>
      <c r="B12" s="22">
        <v>13</v>
      </c>
      <c r="C12" s="21" t="s">
        <v>249</v>
      </c>
    </row>
    <row r="13" s="1" customFormat="1" ht="22.5" customHeight="1">
      <c r="A13" s="21" t="s">
        <v>250</v>
      </c>
      <c r="B13" s="22">
        <v>18</v>
      </c>
      <c r="C13" s="21" t="s">
        <v>251</v>
      </c>
    </row>
    <row r="14" s="1" customFormat="1" ht="22.5" customHeight="1">
      <c r="A14" s="22" t="s">
        <v>252</v>
      </c>
      <c r="B14" s="22">
        <v>20</v>
      </c>
      <c r="C14" s="21" t="e">
        <f>C10+C11+C12+C13</f>
        <v>#VALUE!</v>
      </c>
    </row>
    <row r="15" s="1" customFormat="1" ht="22.5" customHeight="1">
      <c r="A15" s="21" t="s">
        <v>253</v>
      </c>
      <c r="B15" s="22">
        <v>21</v>
      </c>
      <c r="C15" s="21" t="e">
        <f>C9-C14</f>
        <v>#VALUE!</v>
      </c>
    </row>
    <row r="16" s="1" customFormat="1" ht="22.5" customHeight="1">
      <c r="A16" s="21" t="s">
        <v>254</v>
      </c>
      <c r="B16" s="22"/>
      <c r="C16" s="21"/>
    </row>
    <row r="17" s="1" customFormat="1" ht="22.5" customHeight="1">
      <c r="A17" s="21" t="s">
        <v>255</v>
      </c>
      <c r="B17" s="22">
        <v>22</v>
      </c>
      <c r="C17" s="21" t="s">
        <v>256</v>
      </c>
    </row>
    <row r="18" s="1" customFormat="1" ht="22.5" customHeight="1">
      <c r="A18" s="21" t="s">
        <v>257</v>
      </c>
      <c r="B18" s="22">
        <v>23</v>
      </c>
      <c r="C18" s="21" t="s">
        <v>258</v>
      </c>
    </row>
    <row r="19" s="1" customFormat="1" ht="22.5" customHeight="1">
      <c r="A19" s="21" t="s">
        <v>259</v>
      </c>
      <c r="B19" s="22">
        <v>25</v>
      </c>
      <c r="C19" s="21" t="s">
        <v>260</v>
      </c>
    </row>
    <row r="20" s="1" customFormat="1" ht="22.5" customHeight="1">
      <c r="A20" s="21" t="s">
        <v>261</v>
      </c>
      <c r="B20" s="22">
        <v>28</v>
      </c>
      <c r="C20" s="21" t="s">
        <v>262</v>
      </c>
    </row>
    <row r="21" s="1" customFormat="1" ht="22.5" customHeight="1">
      <c r="A21" s="22" t="s">
        <v>243</v>
      </c>
      <c r="B21" s="22">
        <v>29</v>
      </c>
      <c r="C21" s="21" t="e">
        <f>C17+C18+C19+C20</f>
        <v>#VALUE!</v>
      </c>
    </row>
    <row r="22" s="1" customFormat="1" ht="22.5" customHeight="1">
      <c r="A22" s="21" t="s">
        <v>263</v>
      </c>
      <c r="B22" s="22">
        <v>30</v>
      </c>
      <c r="C22" s="21" t="s">
        <v>264</v>
      </c>
    </row>
    <row r="23" s="1" customFormat="1" ht="22.5" customHeight="1">
      <c r="A23" s="21" t="s">
        <v>265</v>
      </c>
      <c r="B23" s="22">
        <v>31</v>
      </c>
      <c r="C23" s="21" t="s">
        <v>266</v>
      </c>
    </row>
    <row r="24" s="1" customFormat="1" ht="22.5" customHeight="1">
      <c r="A24" s="21" t="s">
        <v>267</v>
      </c>
      <c r="B24" s="22">
        <v>35</v>
      </c>
      <c r="C24" s="21" t="s">
        <v>268</v>
      </c>
    </row>
    <row r="25" s="1" customFormat="1" ht="22.5" customHeight="1">
      <c r="A25" s="22" t="s">
        <v>252</v>
      </c>
      <c r="B25" s="22">
        <v>36</v>
      </c>
      <c r="C25" s="21" t="e">
        <f>C22+C23+C24</f>
        <v>#VALUE!</v>
      </c>
    </row>
    <row r="26" s="1" customFormat="1" ht="22.5" customHeight="1">
      <c r="A26" s="21" t="s">
        <v>269</v>
      </c>
      <c r="B26" s="22">
        <v>37</v>
      </c>
      <c r="C26" s="21" t="e">
        <f>C21-C25</f>
        <v>#VALUE!</v>
      </c>
    </row>
    <row r="27" s="1" customFormat="1" ht="22.5" customHeight="1">
      <c r="A27" s="21" t="s">
        <v>270</v>
      </c>
      <c r="B27" s="22"/>
      <c r="C27" s="21"/>
    </row>
    <row r="28" s="1" customFormat="1" ht="22.5" customHeight="1">
      <c r="A28" s="21" t="s">
        <v>271</v>
      </c>
      <c r="B28" s="22">
        <v>38</v>
      </c>
      <c r="C28" s="21" t="s">
        <v>272</v>
      </c>
    </row>
    <row r="29" s="1" customFormat="1" ht="22.5" customHeight="1">
      <c r="A29" s="21" t="s">
        <v>273</v>
      </c>
      <c r="B29" s="22">
        <v>40</v>
      </c>
      <c r="C29" s="21" t="s">
        <v>274</v>
      </c>
    </row>
    <row r="30" s="1" customFormat="1" ht="22.5" customHeight="1">
      <c r="A30" s="21" t="s">
        <v>275</v>
      </c>
      <c r="B30" s="22">
        <v>43</v>
      </c>
      <c r="C30" s="21" t="s">
        <v>276</v>
      </c>
    </row>
    <row r="31" s="1" customFormat="1" ht="22.5" customHeight="1">
      <c r="A31" s="22" t="s">
        <v>243</v>
      </c>
      <c r="B31" s="22">
        <v>44</v>
      </c>
      <c r="C31" s="21" t="e">
        <f>C28+C29+C30</f>
        <v>#VALUE!</v>
      </c>
    </row>
    <row r="32" s="1" customFormat="1" ht="22.5" customHeight="1">
      <c r="A32" s="21" t="s">
        <v>277</v>
      </c>
      <c r="B32" s="22">
        <v>45</v>
      </c>
      <c r="C32" s="21" t="s">
        <v>278</v>
      </c>
    </row>
    <row r="33" s="1" customFormat="1" ht="22.5" customHeight="1">
      <c r="A33" s="21" t="s">
        <v>279</v>
      </c>
      <c r="B33" s="22">
        <v>46</v>
      </c>
      <c r="C33" s="21" t="s">
        <v>280</v>
      </c>
    </row>
    <row r="34" s="1" customFormat="1" ht="22.5" customHeight="1">
      <c r="A34" s="21" t="s">
        <v>281</v>
      </c>
      <c r="B34" s="22">
        <v>52</v>
      </c>
      <c r="C34" s="21" t="s">
        <v>282</v>
      </c>
    </row>
    <row r="35" s="1" customFormat="1" ht="22.5" customHeight="1">
      <c r="A35" s="22" t="s">
        <v>252</v>
      </c>
      <c r="B35" s="22">
        <v>53</v>
      </c>
      <c r="C35" s="21" t="e">
        <f>C32+C33+C34</f>
        <v>#VALUE!</v>
      </c>
    </row>
    <row r="36" s="1" customFormat="1" ht="22.5" customHeight="1">
      <c r="A36" s="21" t="s">
        <v>283</v>
      </c>
      <c r="B36" s="22">
        <v>54</v>
      </c>
      <c r="C36" s="21" t="e">
        <f>C31-C35</f>
        <v>#VALUE!</v>
      </c>
    </row>
    <row r="37" s="1" customFormat="1" ht="22.5" customHeight="1">
      <c r="A37" s="21" t="s">
        <v>284</v>
      </c>
      <c r="B37" s="22">
        <v>55</v>
      </c>
      <c r="C37" s="21" t="s">
        <v>285</v>
      </c>
    </row>
    <row r="38" s="1" customFormat="1" ht="22.5" customHeight="1">
      <c r="A38" s="21" t="s">
        <v>286</v>
      </c>
      <c r="B38" s="22">
        <v>56</v>
      </c>
      <c r="C38" s="21" t="e">
        <f>C15+C26+C36+C37</f>
        <v>#VALUE!</v>
      </c>
    </row>
    <row r="39" s="1" customFormat="1" ht="22.5" customHeight="1">
      <c r="A39" s="21"/>
      <c r="B39" s="22"/>
      <c r="C39" s="21"/>
    </row>
    <row r="40" s="1" customFormat="1" ht="22.5" customHeight="1">
      <c r="A40" s="21" t="s">
        <v>224</v>
      </c>
      <c r="B40" s="22" t="s">
        <v>5</v>
      </c>
      <c r="C40" s="22" t="s">
        <v>235</v>
      </c>
    </row>
    <row r="41" s="1" customFormat="1" ht="22.5" customHeight="1">
      <c r="A41" s="21" t="s">
        <v>287</v>
      </c>
      <c r="B41" s="22"/>
      <c r="C41" s="21"/>
    </row>
    <row r="42" s="1" customFormat="1" ht="22.5" customHeight="1">
      <c r="A42" s="21" t="s">
        <v>288</v>
      </c>
      <c r="B42" s="22">
        <v>57</v>
      </c>
      <c r="C42" s="21" t="s">
        <v>289</v>
      </c>
    </row>
    <row r="43" s="1" customFormat="1" ht="22.5" customHeight="1">
      <c r="A43" s="21" t="s">
        <v>290</v>
      </c>
      <c r="B43" s="22">
        <v>58</v>
      </c>
      <c r="C43" s="23" t="s">
        <v>291</v>
      </c>
    </row>
    <row r="44" s="1" customFormat="1" ht="22.5" customHeight="1">
      <c r="A44" s="21" t="s">
        <v>292</v>
      </c>
      <c r="B44" s="22">
        <v>59</v>
      </c>
      <c r="C44" s="25"/>
    </row>
    <row r="45" s="1" customFormat="1" ht="22.5" customHeight="1">
      <c r="A45" s="21" t="s">
        <v>293</v>
      </c>
      <c r="B45" s="22">
        <v>60</v>
      </c>
      <c r="C45" s="21"/>
    </row>
    <row r="46" s="1" customFormat="1" ht="22.5" customHeight="1">
      <c r="A46" s="21" t="s">
        <v>294</v>
      </c>
      <c r="B46" s="22">
        <v>61</v>
      </c>
      <c r="C46" s="21" t="s">
        <v>295</v>
      </c>
    </row>
    <row r="47" s="1" customFormat="1" ht="22.5" customHeight="1">
      <c r="A47" s="21" t="s">
        <v>296</v>
      </c>
      <c r="B47" s="22">
        <v>64</v>
      </c>
      <c r="C47" s="21" t="s">
        <v>297</v>
      </c>
    </row>
    <row r="48" s="1" customFormat="1" ht="22.5" customHeight="1">
      <c r="A48" s="21" t="s">
        <v>298</v>
      </c>
      <c r="B48" s="22">
        <v>65</v>
      </c>
      <c r="C48" s="21" t="s">
        <v>299</v>
      </c>
    </row>
    <row r="49" s="1" customFormat="1" ht="22.5" customHeight="1">
      <c r="A49" s="21" t="s">
        <v>300</v>
      </c>
      <c r="B49" s="22">
        <v>66</v>
      </c>
      <c r="C49" s="21"/>
    </row>
    <row r="50" s="1" customFormat="1" ht="22.5" customHeight="1">
      <c r="A50" s="21" t="s">
        <v>301</v>
      </c>
      <c r="B50" s="22">
        <v>67</v>
      </c>
      <c r="C50" s="21"/>
    </row>
    <row r="51" s="1" customFormat="1" ht="22.5" customHeight="1">
      <c r="A51" s="21" t="s">
        <v>302</v>
      </c>
      <c r="B51" s="22">
        <v>68</v>
      </c>
      <c r="C51" s="21" t="s">
        <v>201</v>
      </c>
    </row>
    <row r="52" s="1" customFormat="1" ht="22.5" customHeight="1">
      <c r="A52" s="21" t="s">
        <v>303</v>
      </c>
      <c r="B52" s="22">
        <v>69</v>
      </c>
      <c r="C52" s="21" t="s">
        <v>304</v>
      </c>
    </row>
    <row r="53" s="1" customFormat="1" ht="22.5" customHeight="1">
      <c r="A53" s="21" t="s">
        <v>305</v>
      </c>
      <c r="B53" s="22">
        <v>70</v>
      </c>
      <c r="C53" s="21" t="s">
        <v>306</v>
      </c>
    </row>
    <row r="54" s="1" customFormat="1" ht="22.5" customHeight="1">
      <c r="A54" s="21" t="s">
        <v>307</v>
      </c>
      <c r="B54" s="22">
        <v>71</v>
      </c>
      <c r="C54" s="21" t="s">
        <v>308</v>
      </c>
    </row>
    <row r="55" s="1" customFormat="1" ht="22.5" customHeight="1">
      <c r="A55" s="21" t="s">
        <v>309</v>
      </c>
      <c r="B55" s="22">
        <v>72</v>
      </c>
      <c r="C55" s="21"/>
    </row>
    <row r="56" s="1" customFormat="1" ht="22.5" customHeight="1">
      <c r="A56" s="21" t="s">
        <v>310</v>
      </c>
      <c r="B56" s="22">
        <v>73</v>
      </c>
      <c r="C56" s="23"/>
    </row>
    <row r="57" s="1" customFormat="1" ht="22.5" customHeight="1">
      <c r="A57" s="21" t="s">
        <v>311</v>
      </c>
      <c r="B57" s="22">
        <v>74</v>
      </c>
      <c r="C57" s="21"/>
    </row>
    <row r="58" s="1" customFormat="1" ht="22.5" customHeight="1">
      <c r="A58" s="21" t="s">
        <v>312</v>
      </c>
      <c r="B58" s="22">
        <v>75</v>
      </c>
      <c r="C58" s="21">
        <f>SUM(C42:C57)</f>
        <v>0</v>
      </c>
    </row>
    <row r="59" s="1" customFormat="1" ht="22.5" customHeight="1">
      <c r="A59" s="21" t="s">
        <v>313</v>
      </c>
      <c r="B59" s="22"/>
      <c r="C59" s="23"/>
    </row>
    <row r="60" s="1" customFormat="1" ht="22.5" customHeight="1">
      <c r="A60" s="21" t="s">
        <v>314</v>
      </c>
      <c r="B60" s="22">
        <v>76</v>
      </c>
      <c r="C60" s="21"/>
    </row>
    <row r="61" s="1" customFormat="1" ht="22.5" customHeight="1">
      <c r="A61" s="21" t="s">
        <v>315</v>
      </c>
      <c r="B61" s="22">
        <v>77</v>
      </c>
      <c r="C61" s="21"/>
    </row>
    <row r="62" s="1" customFormat="1" ht="22.5" customHeight="1">
      <c r="A62" s="21" t="s">
        <v>316</v>
      </c>
      <c r="B62" s="22">
        <v>78</v>
      </c>
      <c r="C62" s="21"/>
    </row>
    <row r="63" s="1" customFormat="1" ht="22.5" customHeight="1">
      <c r="A63" s="21" t="s">
        <v>317</v>
      </c>
      <c r="B63" s="22"/>
      <c r="C63" s="21"/>
    </row>
    <row r="64" s="1" customFormat="1" ht="22.5" customHeight="1">
      <c r="A64" s="21" t="s">
        <v>318</v>
      </c>
      <c r="B64" s="22">
        <v>79</v>
      </c>
      <c r="C64" s="21" t="s">
        <v>14</v>
      </c>
    </row>
    <row r="65" s="1" customFormat="1" ht="22.5" customHeight="1">
      <c r="A65" s="21" t="s">
        <v>319</v>
      </c>
      <c r="B65" s="22">
        <v>80</v>
      </c>
      <c r="C65" s="21" t="s">
        <v>320</v>
      </c>
    </row>
    <row r="66" s="1" customFormat="1" ht="22.5" customHeight="1">
      <c r="A66" s="26" t="s">
        <v>321</v>
      </c>
      <c r="B66" s="22">
        <v>81</v>
      </c>
      <c r="C66" s="21"/>
    </row>
    <row r="67" s="1" customFormat="1" ht="22.5" customHeight="1">
      <c r="A67" s="21" t="s">
        <v>322</v>
      </c>
      <c r="B67" s="22">
        <v>82</v>
      </c>
      <c r="C67" s="21"/>
    </row>
    <row r="68" s="1" customFormat="1" ht="22.5" customHeight="1">
      <c r="A68" s="21" t="s">
        <v>323</v>
      </c>
      <c r="B68" s="22">
        <v>83</v>
      </c>
      <c r="C68" s="26" t="e">
        <f>C64-C65+C66-C67</f>
        <v>#VALUE!</v>
      </c>
    </row>
    <row r="69" s="1" customFormat="1" ht="15" customHeight="1">
      <c r="A69" s="1"/>
    </row>
    <row r="70" s="1" customFormat="1" ht="15" customHeight="1">
      <c r="A70" s="1"/>
    </row>
    <row r="71" s="1" customFormat="1" ht="15" customHeight="1">
      <c r="A71" s="1"/>
    </row>
    <row r="72" s="1" customFormat="1" ht="15" customHeight="1">
      <c r="A72" s="1"/>
    </row>
    <row r="73" s="1" customFormat="1" ht="15" customHeight="1">
      <c r="A73" s="1"/>
    </row>
    <row r="74" s="1" customFormat="1" ht="15" customHeight="1">
      <c r="A74" s="1"/>
    </row>
  </sheetData>
  <sheetProtection autoFilter="0" deleteColumns="0" deleteRows="0" formatCells="0" formatColumns="0" formatRows="0" insertColumns="0" insertHyperlinks="0" insertRows="0" pivotTables="0" sort="0"/>
  <mergeCells count="1">
    <mergeCell ref="A1:C1"/>
  </mergeCells>
  <pageMargins left="0.75" right="0.75" top="0.7875" bottom="0.7875" header="0.5" footer="0.5"/>
  <pageSetup r:id="rId1" paperSize="9" orientation="portrait" scale="85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showFormulas="1" zoomScaleNormal="100" workbookViewId="0">
      <selection activeCell="D13" sqref="D13"/>
    </sheetView>
  </sheetViews>
  <sheetFormatPr defaultRowHeight="12.75"/>
  <cols>
    <col min="1" max="1" width="12.14" style="1" customWidth="1"/>
    <col min="2" max="2" width="19.29" style="1" customWidth="1"/>
    <col min="3" max="3" width="5.86" style="18" customWidth="1"/>
    <col min="4" max="4" width="40.43" style="1" customWidth="1"/>
    <col min="5" max="5" width="20.29" style="1" customWidth="1"/>
    <col min="6" max="256" width="9.14" customWidth="1"/>
  </cols>
  <sheetData>
    <row r="1" s="2" customFormat="1" ht="31.5" customHeight="1">
      <c r="A1" s="4" t="s">
        <v>324</v>
      </c>
      <c r="B1" s="4"/>
      <c r="C1" s="4"/>
      <c r="D1" s="4"/>
      <c r="E1" s="4"/>
    </row>
    <row r="2" ht="22.5" customHeight="1">
      <c r="A2" s="1" t="s">
        <v>325</v>
      </c>
      <c r="B2" s="1"/>
      <c r="C2" s="18"/>
      <c r="D2" s="1"/>
      <c r="E2" s="27"/>
    </row>
    <row r="3" ht="27.75" customHeight="1">
      <c r="A3" s="28" t="s">
        <v>326</v>
      </c>
      <c r="B3" s="28" t="s">
        <v>327</v>
      </c>
      <c r="C3" s="28" t="s">
        <v>328</v>
      </c>
      <c r="D3" s="28" t="s">
        <v>329</v>
      </c>
      <c r="E3" s="28" t="s">
        <v>330</v>
      </c>
    </row>
    <row r="4" ht="27.75" customHeight="1">
      <c r="A4" s="29" t="s">
        <v>331</v>
      </c>
      <c r="B4" s="29" t="s">
        <v>332</v>
      </c>
      <c r="C4" s="30" t="s">
        <v>333</v>
      </c>
      <c r="D4" s="29" t="s">
        <v>334</v>
      </c>
      <c r="E4" s="31" t="e">
        <f>资产负债表!D19/资产负债表!H21</f>
        <v>#DIV/0!</v>
      </c>
    </row>
    <row r="5" ht="27.75" customHeight="1">
      <c r="A5" s="29"/>
      <c r="B5" s="29" t="s">
        <v>335</v>
      </c>
      <c r="C5" s="30" t="s">
        <v>333</v>
      </c>
      <c r="D5" s="29" t="s">
        <v>336</v>
      </c>
      <c r="E5" s="31" t="e">
        <f>(资产负债表!D19-资产负债表!D15)/资产负债表!H21</f>
        <v>#VALUE!</v>
      </c>
    </row>
    <row r="6" ht="27.75" customHeight="1">
      <c r="A6" s="29"/>
      <c r="B6" s="29" t="s">
        <v>337</v>
      </c>
      <c r="C6" s="30" t="s">
        <v>333</v>
      </c>
      <c r="D6" s="29" t="s">
        <v>338</v>
      </c>
      <c r="E6" s="31" t="e">
        <f>资产负债表!H31/资产负债表!D41</f>
        <v>#VALUE!</v>
      </c>
    </row>
    <row r="7" ht="27.75" customHeight="1">
      <c r="A7" s="29"/>
      <c r="B7" s="29" t="s">
        <v>339</v>
      </c>
      <c r="C7" s="30" t="s">
        <v>333</v>
      </c>
      <c r="D7" s="29" t="s">
        <v>340</v>
      </c>
      <c r="E7" s="31" t="e">
        <f>资产负债表!H31/资产负债表!H40</f>
        <v>#VALUE!</v>
      </c>
    </row>
    <row r="8" ht="27.75" customHeight="1">
      <c r="A8" s="29"/>
      <c r="B8" s="29" t="s">
        <v>341</v>
      </c>
      <c r="C8" s="30" t="s">
        <v>333</v>
      </c>
      <c r="D8" s="29" t="s">
        <v>342</v>
      </c>
      <c r="E8" s="31" t="e">
        <f>(资产负债表!H40+资产负债表!H28)/(资产负债表!D33+资产负债表!D23)</f>
        <v>#VALUE!</v>
      </c>
    </row>
    <row r="9" ht="27.75" customHeight="1">
      <c r="A9" s="29" t="s">
        <v>343</v>
      </c>
      <c r="B9" s="29" t="s">
        <v>344</v>
      </c>
      <c r="C9" s="30" t="s">
        <v>345</v>
      </c>
      <c r="D9" s="29" t="s">
        <v>346</v>
      </c>
      <c r="E9" s="31" t="e">
        <f>利润表!D6/((资产负债表!D15+资产负债表!C15)/2)</f>
        <v>#VALUE!</v>
      </c>
    </row>
    <row r="10" ht="27.75" customHeight="1">
      <c r="A10" s="29"/>
      <c r="B10" s="29" t="s">
        <v>347</v>
      </c>
      <c r="C10" s="30" t="s">
        <v>348</v>
      </c>
      <c r="D10" s="29" t="s">
        <v>349</v>
      </c>
      <c r="E10" s="31" t="e">
        <f>360/E9</f>
        <v>#VALUE!</v>
      </c>
    </row>
    <row r="11" ht="27.75" customHeight="1">
      <c r="A11" s="29"/>
      <c r="B11" s="29" t="s">
        <v>350</v>
      </c>
      <c r="C11" s="30" t="s">
        <v>345</v>
      </c>
      <c r="D11" s="29" t="s">
        <v>351</v>
      </c>
      <c r="E11" s="31" t="s">
        <v>352</v>
      </c>
    </row>
    <row r="12" ht="27.75" customHeight="1">
      <c r="A12" s="29"/>
      <c r="B12" s="29" t="s">
        <v>353</v>
      </c>
      <c r="C12" s="30" t="s">
        <v>348</v>
      </c>
      <c r="D12" s="29" t="s">
        <v>354</v>
      </c>
      <c r="E12" s="31" t="e">
        <f>360/E11</f>
        <v>#VALUE!</v>
      </c>
    </row>
    <row r="13" ht="27.75" customHeight="1">
      <c r="A13" s="29"/>
      <c r="B13" s="29" t="s">
        <v>355</v>
      </c>
      <c r="C13" s="30" t="s">
        <v>348</v>
      </c>
      <c r="D13" s="29" t="s">
        <v>356</v>
      </c>
      <c r="E13" s="31" t="e">
        <f>E10+E12</f>
        <v>#VALUE!</v>
      </c>
    </row>
    <row r="14" ht="27.75" customHeight="1">
      <c r="A14" s="29"/>
      <c r="B14" s="29" t="s">
        <v>357</v>
      </c>
      <c r="C14" s="30" t="s">
        <v>333</v>
      </c>
      <c r="D14" s="29" t="s">
        <v>358</v>
      </c>
      <c r="E14" s="31" t="e">
        <f>利润表!D5/((资产负债表!C19+资产负债表!D19)/2)</f>
        <v>#VALUE!</v>
      </c>
    </row>
    <row r="15" ht="27.75" customHeight="1">
      <c r="A15" s="29"/>
      <c r="B15" s="29" t="s">
        <v>359</v>
      </c>
      <c r="C15" s="30" t="s">
        <v>333</v>
      </c>
      <c r="D15" s="29" t="s">
        <v>360</v>
      </c>
      <c r="E15" s="31" t="e">
        <f>利润表!D5/((资产负债表!C41+资产负债表!D41)/2)</f>
        <v>#VALUE!</v>
      </c>
    </row>
    <row r="16" ht="27.75" customHeight="1">
      <c r="A16" s="29" t="s">
        <v>361</v>
      </c>
      <c r="B16" s="29" t="s">
        <v>362</v>
      </c>
      <c r="C16" s="32" t="s">
        <v>363</v>
      </c>
      <c r="D16" s="29" t="s">
        <v>364</v>
      </c>
      <c r="E16" s="31" t="e">
        <f>利润表!D8/利润表!D5</f>
        <v>#VALUE!</v>
      </c>
    </row>
    <row r="17" ht="27.75" customHeight="1">
      <c r="A17" s="29"/>
      <c r="B17" s="29" t="s">
        <v>365</v>
      </c>
      <c r="C17" s="32" t="s">
        <v>363</v>
      </c>
      <c r="D17" s="29" t="s">
        <v>366</v>
      </c>
      <c r="E17" s="31" t="e">
        <f>(利润表!D5-利润表!D6)/利润表!D5</f>
        <v>#VALUE!</v>
      </c>
    </row>
    <row r="18" ht="27.75" customHeight="1">
      <c r="A18" s="29"/>
      <c r="B18" s="29" t="s">
        <v>367</v>
      </c>
      <c r="C18" s="32" t="s">
        <v>363</v>
      </c>
      <c r="D18" s="29" t="s">
        <v>368</v>
      </c>
      <c r="E18" s="31" t="e">
        <f>利润表!D21/((资产负债表!C41+资产负债表!D41)/2)</f>
        <v>#VALUE!</v>
      </c>
    </row>
    <row r="19" ht="27.75" customHeight="1">
      <c r="A19" s="29"/>
      <c r="B19" s="29" t="s">
        <v>369</v>
      </c>
      <c r="C19" s="32" t="s">
        <v>363</v>
      </c>
      <c r="D19" s="29" t="s">
        <v>370</v>
      </c>
      <c r="E19" s="31" t="e">
        <f>利润表!D21/((资产负债表!H40+资产负债表!G40)/2)</f>
        <v>#VALUE!</v>
      </c>
    </row>
    <row r="20" ht="27.75" customHeight="1">
      <c r="A20" s="29"/>
      <c r="B20" s="29" t="s">
        <v>371</v>
      </c>
      <c r="C20" s="32" t="s">
        <v>363</v>
      </c>
      <c r="D20" s="29" t="s">
        <v>372</v>
      </c>
      <c r="E20" s="31" t="e">
        <f>资产负债表!H40/资产负债表!G40</f>
        <v>#VALUE!</v>
      </c>
    </row>
    <row r="21" ht="27.75" customHeight="1">
      <c r="A21" s="29" t="s">
        <v>373</v>
      </c>
      <c r="B21" s="29" t="s">
        <v>374</v>
      </c>
      <c r="C21" s="32" t="s">
        <v>363</v>
      </c>
      <c r="D21" s="29" t="s">
        <v>375</v>
      </c>
      <c r="E21" s="31" t="s">
        <v>376</v>
      </c>
    </row>
    <row r="22" ht="27.75" customHeight="1">
      <c r="A22" s="29"/>
      <c r="B22" s="29" t="s">
        <v>377</v>
      </c>
      <c r="C22" s="32" t="s">
        <v>363</v>
      </c>
      <c r="D22" s="29" t="s">
        <v>378</v>
      </c>
      <c r="E22" s="33" t="e">
        <f>(资产负债表!H40-资产负债表!G40)/资产负债表!G40</f>
        <v>#VALUE!</v>
      </c>
    </row>
    <row r="23" ht="27.75" customHeight="1">
      <c r="A23" s="29"/>
      <c r="B23" s="29" t="s">
        <v>379</v>
      </c>
      <c r="C23" s="32" t="s">
        <v>363</v>
      </c>
      <c r="D23" s="29" t="s">
        <v>380</v>
      </c>
      <c r="E23" s="31" t="e">
        <f>(利润表!D19-利润表!C19)/利润表!C19</f>
        <v>#VALUE!</v>
      </c>
    </row>
    <row r="24" ht="27.75" customHeight="1">
      <c r="A24" s="29" t="s">
        <v>381</v>
      </c>
      <c r="B24" s="29" t="s">
        <v>382</v>
      </c>
      <c r="C24" s="32" t="s">
        <v>363</v>
      </c>
      <c r="D24" s="29" t="s">
        <v>383</v>
      </c>
      <c r="E24" s="31" t="e">
        <f>现金流量表!C15/资产负债表!H21</f>
        <v>#VALUE!</v>
      </c>
    </row>
    <row r="25" ht="27.75" customHeight="1">
      <c r="A25" s="29"/>
      <c r="B25" s="29" t="s">
        <v>384</v>
      </c>
      <c r="C25" s="32" t="s">
        <v>363</v>
      </c>
      <c r="D25" s="29" t="s">
        <v>385</v>
      </c>
      <c r="E25" s="31" t="e">
        <f>现金流量表!C15/资产负债表!H31</f>
        <v>#VALUE!</v>
      </c>
    </row>
    <row r="26" ht="27.75" customHeight="1">
      <c r="A26" s="29" t="s">
        <v>386</v>
      </c>
      <c r="B26" s="29" t="s">
        <v>387</v>
      </c>
      <c r="C26" s="32" t="s">
        <v>363</v>
      </c>
      <c r="D26" s="29" t="s">
        <v>388</v>
      </c>
      <c r="E26" s="31" t="e">
        <f>现金流量表!C15/(现金流量表!C42+现金流量表!C43+现金流量表!C44+现金流量表!C45+现金流量表!C46+现金流量表!C47+现金流量表!C48-现金流量表!C49-现金流量表!C50-现金流量表!C51-现金流量表!C52)</f>
        <v>#VALUE!</v>
      </c>
    </row>
    <row r="27" ht="27.75" customHeight="1">
      <c r="A27" s="1"/>
      <c r="B27" s="1"/>
      <c r="C27" s="18"/>
      <c r="D27" s="1"/>
      <c r="E27" s="34"/>
    </row>
    <row r="28" ht="27.75" customHeight="1">
      <c r="A28" s="1"/>
      <c r="B28" s="1"/>
      <c r="C28" s="18"/>
      <c r="D28" s="1"/>
      <c r="E28" s="34"/>
    </row>
    <row r="29" ht="21" customHeight="1">
      <c r="A29" s="1" t="s">
        <v>389</v>
      </c>
      <c r="B29" s="1"/>
      <c r="C29" s="18"/>
      <c r="D29" s="1"/>
      <c r="E29" s="34"/>
    </row>
    <row r="30">
      <c r="A30" s="1" t="s">
        <v>390</v>
      </c>
      <c r="B30" s="1"/>
      <c r="C30" s="18"/>
      <c r="D30" s="1"/>
      <c r="E30" s="34"/>
    </row>
    <row r="31">
      <c r="E31" s="34"/>
    </row>
    <row r="32">
      <c r="E32" s="1"/>
    </row>
  </sheetData>
  <sheetProtection autoFilter="0" deleteColumns="0" deleteRows="0" formatCells="0" formatColumns="0" formatRows="0" insertColumns="0" insertHyperlinks="0" insertRows="0" pivotTables="0" sort="0"/>
  <mergeCells count="1">
    <mergeCell ref="A1:E1"/>
  </mergeCells>
  <pageMargins left="0.75" right="0.75" top="1" bottom="1" header="0.5" footer="0.5"/>
  <pageSetup r:id="rId1" paperSize="9" orientation="portrait" scale="8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ZJHUXIAOYF1Z\xiaoyf</cp:lastModifiedBy>
  <dcterms:modified xsi:type="dcterms:W3CDTF">2022-07-27T14:23:54Z</dcterms:modified>
</cp:coreProperties>
</file>